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30" windowWidth="14115" windowHeight="13365" tabRatio="531" activeTab="5"/>
  </bookViews>
  <sheets>
    <sheet name="Directions" sheetId="15" r:id="rId1"/>
    <sheet name="Data Entry" sheetId="14" r:id="rId2"/>
    <sheet name="Values Sheet " sheetId="7" r:id="rId3"/>
    <sheet name="Do Not Use__Event Sheet" sheetId="8" r:id="rId4"/>
    <sheet name="Year End" sheetId="16" r:id="rId5"/>
    <sheet name="Automatic Year End" sheetId="17" r:id="rId6"/>
  </sheets>
  <definedNames>
    <definedName name="_xlnm._FilterDatabase" localSheetId="1" hidden="1">'Data Entry'!$A$1:$AC$85</definedName>
    <definedName name="_xlnm._FilterDatabase" localSheetId="4" hidden="1">'Year End'!$A$1:$AD$30</definedName>
    <definedName name="_xlnm.Print_Area" localSheetId="5">'Automatic Year End'!$A$1:$M$83</definedName>
    <definedName name="_xlnm.Print_Area" localSheetId="1">'Data Entry'!$A$1:$AC$85</definedName>
    <definedName name="_xlnm.Print_Area" localSheetId="4">'Year End'!$A$1:$AD$30</definedName>
    <definedName name="_xlnm.Print_Titles" localSheetId="1">'Data Entry'!$1:$2</definedName>
    <definedName name="_xlnm.Print_Titles" localSheetId="4">'Year End'!$1:$2</definedName>
  </definedNames>
  <calcPr calcId="145621"/>
</workbook>
</file>

<file path=xl/calcChain.xml><?xml version="1.0" encoding="utf-8"?>
<calcChain xmlns="http://schemas.openxmlformats.org/spreadsheetml/2006/main">
  <c r="L26" i="17" l="1"/>
  <c r="L27" i="17"/>
  <c r="L28" i="17"/>
  <c r="L29" i="17"/>
  <c r="L31" i="17"/>
  <c r="L35" i="17"/>
  <c r="L33" i="17"/>
  <c r="L34" i="17"/>
  <c r="L32" i="17"/>
  <c r="L38" i="17"/>
  <c r="L37" i="17"/>
  <c r="L36" i="17"/>
  <c r="L39" i="17"/>
  <c r="L40" i="17"/>
  <c r="L41" i="17"/>
  <c r="L42" i="17"/>
  <c r="L43" i="17"/>
  <c r="L44" i="17"/>
  <c r="L46" i="17"/>
  <c r="L47" i="17"/>
  <c r="L48" i="17"/>
  <c r="L49" i="17"/>
  <c r="L50" i="17"/>
  <c r="L51" i="17"/>
  <c r="L52" i="17"/>
  <c r="L53" i="17"/>
  <c r="L55" i="17"/>
  <c r="L56" i="17"/>
  <c r="L57" i="17"/>
  <c r="L58" i="17"/>
  <c r="L59" i="17"/>
  <c r="L60" i="17"/>
  <c r="L61" i="17"/>
  <c r="L62" i="17"/>
  <c r="L63" i="17"/>
  <c r="L64" i="17"/>
  <c r="L65" i="17"/>
  <c r="L66" i="17"/>
  <c r="L69" i="17"/>
  <c r="L68" i="17"/>
  <c r="L70" i="17"/>
  <c r="L71" i="17"/>
  <c r="L72" i="17"/>
  <c r="L73" i="17"/>
  <c r="M75" i="17"/>
  <c r="L78" i="17"/>
  <c r="L79" i="17"/>
  <c r="L80" i="17"/>
  <c r="L81" i="17"/>
  <c r="L83" i="17"/>
  <c r="L84" i="17"/>
  <c r="L85" i="17"/>
  <c r="M85" i="17" s="1"/>
  <c r="L11" i="17"/>
  <c r="L12" i="17"/>
  <c r="L15" i="17"/>
  <c r="L14" i="17"/>
  <c r="L17" i="17"/>
  <c r="L16" i="17"/>
  <c r="L13" i="17"/>
  <c r="L20" i="17"/>
  <c r="L19" i="17"/>
  <c r="L21" i="17"/>
  <c r="L25" i="17"/>
  <c r="L22" i="17"/>
  <c r="L23" i="17"/>
  <c r="L24" i="17"/>
  <c r="L18" i="17"/>
  <c r="L4" i="17"/>
  <c r="L5" i="17"/>
  <c r="L6" i="17"/>
  <c r="L7" i="17"/>
  <c r="L8" i="17"/>
  <c r="L9" i="17"/>
  <c r="L10" i="17"/>
  <c r="L3" i="17"/>
  <c r="M64" i="17"/>
  <c r="M76" i="17"/>
  <c r="AC25" i="16"/>
  <c r="AC26" i="16"/>
  <c r="AC27" i="16"/>
  <c r="AC28" i="16"/>
  <c r="AC29" i="16"/>
  <c r="AC30" i="16"/>
  <c r="AC24" i="16"/>
  <c r="AC23" i="16"/>
  <c r="AC4" i="16"/>
  <c r="AC3" i="16"/>
  <c r="M68" i="17" l="1"/>
  <c r="M33" i="17"/>
  <c r="M34" i="17"/>
  <c r="M35" i="17"/>
  <c r="M81" i="17"/>
  <c r="M80" i="17"/>
  <c r="M73" i="17"/>
  <c r="M72" i="17"/>
  <c r="M78" i="17"/>
  <c r="M79" i="17"/>
  <c r="M84" i="17"/>
  <c r="M83" i="17"/>
  <c r="M71" i="17"/>
  <c r="M69" i="17"/>
  <c r="M70" i="17"/>
  <c r="M59" i="17"/>
  <c r="M66" i="17"/>
  <c r="M56" i="17"/>
  <c r="M65" i="17"/>
  <c r="M63" i="17"/>
  <c r="M62" i="17"/>
  <c r="M61" i="17"/>
  <c r="M60" i="17"/>
  <c r="M55" i="17"/>
  <c r="M58" i="17"/>
  <c r="M57" i="17"/>
  <c r="M46" i="17"/>
  <c r="M48" i="17"/>
  <c r="M49" i="17"/>
  <c r="M52" i="17"/>
  <c r="M47" i="17"/>
  <c r="M51" i="17"/>
  <c r="M50" i="17"/>
  <c r="M44" i="17"/>
  <c r="M43" i="17"/>
  <c r="M42" i="17"/>
  <c r="M40" i="17"/>
  <c r="M41" i="17"/>
  <c r="M37" i="17"/>
  <c r="M38" i="17"/>
  <c r="M36" i="17"/>
  <c r="M39" i="17"/>
  <c r="M31" i="17"/>
  <c r="M32" i="17"/>
  <c r="M11" i="17"/>
  <c r="M24" i="17"/>
  <c r="M19" i="17"/>
  <c r="M23" i="17"/>
  <c r="M20" i="17"/>
  <c r="M22" i="17"/>
  <c r="M29" i="17"/>
  <c r="M25" i="17"/>
  <c r="M15" i="17"/>
  <c r="M18" i="17"/>
  <c r="M28" i="17"/>
  <c r="M21" i="17"/>
  <c r="M12" i="17"/>
  <c r="M27" i="17"/>
  <c r="M5" i="17"/>
  <c r="M6" i="17"/>
  <c r="M13" i="17"/>
  <c r="M16" i="17"/>
  <c r="M3" i="17"/>
  <c r="M17" i="17"/>
  <c r="M14" i="17"/>
  <c r="M26" i="17"/>
  <c r="M7" i="17"/>
  <c r="M4" i="17"/>
  <c r="AB4" i="16" l="1"/>
  <c r="AA4" i="16"/>
  <c r="S4" i="16"/>
  <c r="P4" i="16"/>
  <c r="M4" i="16"/>
  <c r="J4" i="16"/>
  <c r="G4" i="16"/>
  <c r="D4" i="16"/>
  <c r="Z4" i="16" s="1"/>
  <c r="AC33" i="16" l="1"/>
  <c r="AB30" i="16"/>
  <c r="AA30" i="16"/>
  <c r="S30" i="16"/>
  <c r="P30" i="16"/>
  <c r="M30" i="16"/>
  <c r="J30" i="16"/>
  <c r="G30" i="16"/>
  <c r="D30" i="16"/>
  <c r="AB29" i="16"/>
  <c r="AA29" i="16"/>
  <c r="S29" i="16"/>
  <c r="P29" i="16"/>
  <c r="M29" i="16"/>
  <c r="J29" i="16"/>
  <c r="G29" i="16"/>
  <c r="D29" i="16"/>
  <c r="AB28" i="16"/>
  <c r="AA28" i="16"/>
  <c r="S28" i="16"/>
  <c r="P28" i="16"/>
  <c r="M28" i="16"/>
  <c r="J28" i="16"/>
  <c r="G28" i="16"/>
  <c r="D28" i="16"/>
  <c r="AB27" i="16"/>
  <c r="AA27" i="16"/>
  <c r="S27" i="16"/>
  <c r="P27" i="16"/>
  <c r="M27" i="16"/>
  <c r="J27" i="16"/>
  <c r="G27" i="16"/>
  <c r="D27" i="16"/>
  <c r="AB26" i="16"/>
  <c r="AA26" i="16"/>
  <c r="S26" i="16"/>
  <c r="P26" i="16"/>
  <c r="M26" i="16"/>
  <c r="J26" i="16"/>
  <c r="G26" i="16"/>
  <c r="D26" i="16"/>
  <c r="AB25" i="16"/>
  <c r="AA25" i="16"/>
  <c r="S25" i="16"/>
  <c r="P25" i="16"/>
  <c r="M25" i="16"/>
  <c r="J25" i="16"/>
  <c r="G25" i="16"/>
  <c r="D25" i="16"/>
  <c r="AB24" i="16"/>
  <c r="AA24" i="16"/>
  <c r="S24" i="16"/>
  <c r="P24" i="16"/>
  <c r="M24" i="16"/>
  <c r="J24" i="16"/>
  <c r="G24" i="16"/>
  <c r="D24" i="16"/>
  <c r="AB23" i="16"/>
  <c r="AA23" i="16"/>
  <c r="S23" i="16"/>
  <c r="P23" i="16"/>
  <c r="M23" i="16"/>
  <c r="J23" i="16"/>
  <c r="G23" i="16"/>
  <c r="D23" i="16"/>
  <c r="AB22" i="16"/>
  <c r="AA22" i="16"/>
  <c r="S22" i="16"/>
  <c r="P22" i="16"/>
  <c r="M22" i="16"/>
  <c r="J22" i="16"/>
  <c r="G22" i="16"/>
  <c r="D22" i="16"/>
  <c r="AB21" i="16"/>
  <c r="AA21" i="16"/>
  <c r="S21" i="16"/>
  <c r="P21" i="16"/>
  <c r="M21" i="16"/>
  <c r="J21" i="16"/>
  <c r="G21" i="16"/>
  <c r="D21" i="16"/>
  <c r="AB20" i="16"/>
  <c r="AA20" i="16"/>
  <c r="S20" i="16"/>
  <c r="P20" i="16"/>
  <c r="M20" i="16"/>
  <c r="J20" i="16"/>
  <c r="G20" i="16"/>
  <c r="D20" i="16"/>
  <c r="AB19" i="16"/>
  <c r="AA19" i="16"/>
  <c r="S19" i="16"/>
  <c r="P19" i="16"/>
  <c r="M19" i="16"/>
  <c r="J19" i="16"/>
  <c r="G19" i="16"/>
  <c r="D19" i="16"/>
  <c r="AB18" i="16"/>
  <c r="AA18" i="16"/>
  <c r="S18" i="16"/>
  <c r="P18" i="16"/>
  <c r="M18" i="16"/>
  <c r="J18" i="16"/>
  <c r="G18" i="16"/>
  <c r="D18" i="16"/>
  <c r="AB17" i="16"/>
  <c r="AA17" i="16"/>
  <c r="S17" i="16"/>
  <c r="P17" i="16"/>
  <c r="M17" i="16"/>
  <c r="J17" i="16"/>
  <c r="G17" i="16"/>
  <c r="D17" i="16"/>
  <c r="AB16" i="16"/>
  <c r="AA16" i="16"/>
  <c r="S16" i="16"/>
  <c r="P16" i="16"/>
  <c r="M16" i="16"/>
  <c r="J16" i="16"/>
  <c r="G16" i="16"/>
  <c r="D16" i="16"/>
  <c r="AB15" i="16"/>
  <c r="AA15" i="16"/>
  <c r="S15" i="16"/>
  <c r="P15" i="16"/>
  <c r="M15" i="16"/>
  <c r="J15" i="16"/>
  <c r="G15" i="16"/>
  <c r="D15" i="16"/>
  <c r="AB14" i="16"/>
  <c r="AA14" i="16"/>
  <c r="S14" i="16"/>
  <c r="P14" i="16"/>
  <c r="M14" i="16"/>
  <c r="J14" i="16"/>
  <c r="G14" i="16"/>
  <c r="D14" i="16"/>
  <c r="AB13" i="16"/>
  <c r="AA13" i="16"/>
  <c r="S13" i="16"/>
  <c r="P13" i="16"/>
  <c r="M13" i="16"/>
  <c r="J13" i="16"/>
  <c r="G13" i="16"/>
  <c r="D13" i="16"/>
  <c r="AB12" i="16"/>
  <c r="AA12" i="16"/>
  <c r="S12" i="16"/>
  <c r="P12" i="16"/>
  <c r="M12" i="16"/>
  <c r="J12" i="16"/>
  <c r="G12" i="16"/>
  <c r="D12" i="16"/>
  <c r="AB11" i="16"/>
  <c r="AA11" i="16"/>
  <c r="S11" i="16"/>
  <c r="P11" i="16"/>
  <c r="M11" i="16"/>
  <c r="J11" i="16"/>
  <c r="G11" i="16"/>
  <c r="D11" i="16"/>
  <c r="AB10" i="16"/>
  <c r="AA10" i="16"/>
  <c r="S10" i="16"/>
  <c r="P10" i="16"/>
  <c r="M10" i="16"/>
  <c r="J10" i="16"/>
  <c r="G10" i="16"/>
  <c r="D10" i="16"/>
  <c r="AB7" i="16"/>
  <c r="AA7" i="16"/>
  <c r="S7" i="16"/>
  <c r="P7" i="16"/>
  <c r="M7" i="16"/>
  <c r="J7" i="16"/>
  <c r="G7" i="16"/>
  <c r="D7" i="16"/>
  <c r="AB9" i="16"/>
  <c r="AA9" i="16"/>
  <c r="S9" i="16"/>
  <c r="P9" i="16"/>
  <c r="M9" i="16"/>
  <c r="J9" i="16"/>
  <c r="G9" i="16"/>
  <c r="D9" i="16"/>
  <c r="AB8" i="16"/>
  <c r="AA8" i="16"/>
  <c r="S8" i="16"/>
  <c r="P8" i="16"/>
  <c r="M8" i="16"/>
  <c r="J8" i="16"/>
  <c r="G8" i="16"/>
  <c r="D8" i="16"/>
  <c r="AB3" i="16"/>
  <c r="AA3" i="16"/>
  <c r="S3" i="16"/>
  <c r="P3" i="16"/>
  <c r="M3" i="16"/>
  <c r="J3" i="16"/>
  <c r="G3" i="16"/>
  <c r="D3" i="16"/>
  <c r="AB5" i="16"/>
  <c r="AA5" i="16"/>
  <c r="S5" i="16"/>
  <c r="P5" i="16"/>
  <c r="M5" i="16"/>
  <c r="J5" i="16"/>
  <c r="G5" i="16"/>
  <c r="D5" i="16"/>
  <c r="AB6" i="16"/>
  <c r="AA6" i="16"/>
  <c r="S6" i="16"/>
  <c r="P6" i="16"/>
  <c r="M6" i="16"/>
  <c r="J6" i="16"/>
  <c r="G6" i="16"/>
  <c r="D6" i="16"/>
  <c r="AA81" i="14"/>
  <c r="AA82" i="14"/>
  <c r="AA83" i="14"/>
  <c r="AA84" i="14"/>
  <c r="AA53" i="14"/>
  <c r="AB53" i="14"/>
  <c r="S53" i="14"/>
  <c r="Z53" i="14" s="1"/>
  <c r="AC53" i="14" s="1"/>
  <c r="Z30" i="16" l="1"/>
  <c r="Z23" i="16"/>
  <c r="Z22" i="16"/>
  <c r="AC22" i="16" s="1"/>
  <c r="Z27" i="16"/>
  <c r="Z18" i="16"/>
  <c r="AC18" i="16" s="1"/>
  <c r="Z19" i="16"/>
  <c r="AC19" i="16" s="1"/>
  <c r="Z20" i="16"/>
  <c r="AC20" i="16" s="1"/>
  <c r="Z21" i="16"/>
  <c r="AC21" i="16" s="1"/>
  <c r="Z14" i="16"/>
  <c r="AC14" i="16" s="1"/>
  <c r="Z28" i="16"/>
  <c r="Z24" i="16"/>
  <c r="Z10" i="16"/>
  <c r="AC10" i="16" s="1"/>
  <c r="Z11" i="16"/>
  <c r="AC11" i="16" s="1"/>
  <c r="Z13" i="16"/>
  <c r="AC13" i="16" s="1"/>
  <c r="Z15" i="16"/>
  <c r="AC15" i="16" s="1"/>
  <c r="Z17" i="16"/>
  <c r="AC17" i="16" s="1"/>
  <c r="Z25" i="16"/>
  <c r="Z9" i="16"/>
  <c r="AC9" i="16" s="1"/>
  <c r="Z5" i="16"/>
  <c r="AC5" i="16" s="1"/>
  <c r="Z6" i="16"/>
  <c r="AC6" i="16" s="1"/>
  <c r="Z12" i="16"/>
  <c r="AC12" i="16" s="1"/>
  <c r="Z26" i="16"/>
  <c r="Z3" i="16"/>
  <c r="Z7" i="16"/>
  <c r="AC7" i="16" s="1"/>
  <c r="Z16" i="16"/>
  <c r="AC16" i="16" s="1"/>
  <c r="Z8" i="16"/>
  <c r="AC8" i="16" s="1"/>
  <c r="Z29" i="16"/>
  <c r="AA8" i="14"/>
  <c r="AB8" i="14"/>
  <c r="AA9" i="14"/>
  <c r="AB9" i="14"/>
  <c r="S8" i="14"/>
  <c r="S9" i="14"/>
  <c r="P8" i="14"/>
  <c r="P9" i="14"/>
  <c r="Z9" i="14" l="1"/>
  <c r="AC9" i="14" s="1"/>
  <c r="Z8" i="14"/>
  <c r="AC8" i="14" s="1"/>
  <c r="S66" i="14"/>
  <c r="P66" i="14"/>
  <c r="M66" i="14"/>
  <c r="J66" i="14"/>
  <c r="G66" i="14"/>
  <c r="D66" i="14"/>
  <c r="AA66" i="14"/>
  <c r="AB66" i="14"/>
  <c r="Z66" i="14" l="1"/>
  <c r="AC66" i="14" s="1"/>
  <c r="J76" i="14"/>
  <c r="G76" i="14"/>
  <c r="D76" i="14"/>
  <c r="D51" i="14"/>
  <c r="D52" i="14"/>
  <c r="G51" i="14"/>
  <c r="G52" i="14"/>
  <c r="J51" i="14"/>
  <c r="J52" i="14"/>
  <c r="J44" i="14"/>
  <c r="G44" i="14"/>
  <c r="D44" i="14"/>
  <c r="AA76" i="14"/>
  <c r="AB76" i="14"/>
  <c r="S76" i="14"/>
  <c r="P76" i="14"/>
  <c r="M76" i="14"/>
  <c r="AA51" i="14"/>
  <c r="AB51" i="14"/>
  <c r="AA52" i="14"/>
  <c r="AB52" i="14"/>
  <c r="S51" i="14"/>
  <c r="S52" i="14"/>
  <c r="S54" i="14"/>
  <c r="P51" i="14"/>
  <c r="P52" i="14"/>
  <c r="P54" i="14"/>
  <c r="M51" i="14"/>
  <c r="M52" i="14"/>
  <c r="AA44" i="14"/>
  <c r="AB44" i="14"/>
  <c r="S44" i="14"/>
  <c r="P44" i="14"/>
  <c r="M44" i="14"/>
  <c r="J81" i="14"/>
  <c r="J82" i="14"/>
  <c r="G81" i="14"/>
  <c r="D81" i="14"/>
  <c r="AB81" i="14"/>
  <c r="S81" i="14"/>
  <c r="P81" i="14"/>
  <c r="M81" i="14"/>
  <c r="AA43" i="14"/>
  <c r="AB43" i="14"/>
  <c r="S43" i="14"/>
  <c r="P43" i="14"/>
  <c r="M43" i="14"/>
  <c r="J43" i="14"/>
  <c r="G43" i="14"/>
  <c r="D43" i="14"/>
  <c r="AA6" i="14"/>
  <c r="AB6" i="14"/>
  <c r="AA7" i="14"/>
  <c r="AB7" i="14"/>
  <c r="S6" i="14"/>
  <c r="S7" i="14"/>
  <c r="P6" i="14"/>
  <c r="P7" i="14"/>
  <c r="M6" i="14"/>
  <c r="M7" i="14"/>
  <c r="J6" i="14"/>
  <c r="J7" i="14"/>
  <c r="G6" i="14"/>
  <c r="G7" i="14"/>
  <c r="D6" i="14"/>
  <c r="D7" i="14"/>
  <c r="AA72" i="14"/>
  <c r="AB72" i="14"/>
  <c r="AA73" i="14"/>
  <c r="AB73" i="14"/>
  <c r="AA74" i="14"/>
  <c r="AB74" i="14"/>
  <c r="S72" i="14"/>
  <c r="S73" i="14"/>
  <c r="S74" i="14"/>
  <c r="P74" i="14"/>
  <c r="M74" i="14"/>
  <c r="J74" i="14"/>
  <c r="J75" i="14"/>
  <c r="G74" i="14"/>
  <c r="D74" i="14"/>
  <c r="P72" i="14"/>
  <c r="P73" i="14"/>
  <c r="M72" i="14"/>
  <c r="M73" i="14"/>
  <c r="J72" i="14"/>
  <c r="J73" i="14"/>
  <c r="G72" i="14"/>
  <c r="G73" i="14"/>
  <c r="D72" i="14"/>
  <c r="D73" i="14"/>
  <c r="Z76" i="14" l="1"/>
  <c r="AC76" i="14" s="1"/>
  <c r="Z52" i="14"/>
  <c r="AC52" i="14" s="1"/>
  <c r="Z51" i="14"/>
  <c r="AC51" i="14" s="1"/>
  <c r="Z44" i="14"/>
  <c r="AC44" i="14" s="1"/>
  <c r="Z43" i="14"/>
  <c r="AC43" i="14" s="1"/>
  <c r="Z81" i="14"/>
  <c r="AC81" i="14" s="1"/>
  <c r="Z6" i="14"/>
  <c r="AC6" i="14" s="1"/>
  <c r="Z7" i="14"/>
  <c r="AC7" i="14" s="1"/>
  <c r="Z73" i="14"/>
  <c r="AC73" i="14" s="1"/>
  <c r="Z72" i="14"/>
  <c r="AC72" i="14" s="1"/>
  <c r="Z74" i="14"/>
  <c r="AC74" i="14" s="1"/>
  <c r="AB4" i="14"/>
  <c r="AB5" i="14"/>
  <c r="AB10" i="14"/>
  <c r="AB11" i="14"/>
  <c r="AB12" i="14"/>
  <c r="AB13" i="14"/>
  <c r="AB14" i="14"/>
  <c r="AB15" i="14"/>
  <c r="AB16" i="14"/>
  <c r="AB17" i="14"/>
  <c r="AB18" i="14"/>
  <c r="AB19" i="14"/>
  <c r="AB20" i="14"/>
  <c r="AB21" i="14"/>
  <c r="AB22" i="14"/>
  <c r="AB23" i="14"/>
  <c r="AB24" i="14"/>
  <c r="AB25" i="14"/>
  <c r="AB26" i="14"/>
  <c r="AB27" i="14"/>
  <c r="AB28" i="14"/>
  <c r="AB29" i="14"/>
  <c r="AB30" i="14"/>
  <c r="AB31" i="14"/>
  <c r="AB32" i="14"/>
  <c r="AB33" i="14"/>
  <c r="AB34" i="14"/>
  <c r="AB35" i="14"/>
  <c r="AB36" i="14"/>
  <c r="AB37" i="14"/>
  <c r="AB38" i="14"/>
  <c r="AB39" i="14"/>
  <c r="AB40" i="14"/>
  <c r="AB41" i="14"/>
  <c r="AB42" i="14"/>
  <c r="AB45" i="14"/>
  <c r="AB46" i="14"/>
  <c r="AB47" i="14"/>
  <c r="AB48" i="14"/>
  <c r="AB49" i="14"/>
  <c r="AB50" i="14"/>
  <c r="AB54" i="14"/>
  <c r="AB55" i="14"/>
  <c r="AB56" i="14"/>
  <c r="AB57" i="14"/>
  <c r="AB58" i="14"/>
  <c r="AB59" i="14"/>
  <c r="AB60" i="14"/>
  <c r="AB61" i="14"/>
  <c r="AB62" i="14"/>
  <c r="AB63" i="14"/>
  <c r="AB64" i="14"/>
  <c r="AB65" i="14"/>
  <c r="AB67" i="14"/>
  <c r="AB68" i="14"/>
  <c r="AB69" i="14"/>
  <c r="AB70" i="14"/>
  <c r="AB71" i="14"/>
  <c r="AB75" i="14"/>
  <c r="AB77" i="14"/>
  <c r="AB78" i="14"/>
  <c r="AB79" i="14"/>
  <c r="AB80" i="14"/>
  <c r="AB82" i="14"/>
  <c r="AB83" i="14"/>
  <c r="AB84" i="14"/>
  <c r="AB85" i="14"/>
  <c r="AB3" i="14"/>
  <c r="M65" i="14" l="1"/>
  <c r="P65" i="14"/>
  <c r="S65" i="14"/>
  <c r="AA65" i="14"/>
  <c r="J65" i="14"/>
  <c r="D65" i="14"/>
  <c r="G65" i="14"/>
  <c r="AA64" i="14"/>
  <c r="S64" i="14"/>
  <c r="P64" i="14"/>
  <c r="M64" i="14"/>
  <c r="J64" i="14"/>
  <c r="G64" i="14"/>
  <c r="D64" i="14"/>
  <c r="AA42" i="14"/>
  <c r="S42" i="14"/>
  <c r="P42" i="14"/>
  <c r="M42" i="14"/>
  <c r="D42" i="14"/>
  <c r="G42" i="14"/>
  <c r="J42" i="14"/>
  <c r="Z65" i="14" l="1"/>
  <c r="AC65" i="14" s="1"/>
  <c r="Z42" i="14"/>
  <c r="AC42" i="14" s="1"/>
  <c r="Z64" i="14"/>
  <c r="AC64" i="14" s="1"/>
  <c r="D45" i="14"/>
  <c r="G45" i="14"/>
  <c r="J45" i="14"/>
  <c r="M45" i="14"/>
  <c r="P45" i="14"/>
  <c r="S45" i="14"/>
  <c r="AA45" i="14"/>
  <c r="D30" i="14"/>
  <c r="G30" i="14"/>
  <c r="J30" i="14"/>
  <c r="M30" i="14"/>
  <c r="P30" i="14"/>
  <c r="S30" i="14"/>
  <c r="AA30" i="14"/>
  <c r="S62" i="14"/>
  <c r="S63" i="14"/>
  <c r="P62" i="14"/>
  <c r="P63" i="14"/>
  <c r="M62" i="14"/>
  <c r="M63" i="14"/>
  <c r="J62" i="14"/>
  <c r="J63" i="14"/>
  <c r="G62" i="14"/>
  <c r="G63" i="14"/>
  <c r="D62" i="14"/>
  <c r="D63" i="14"/>
  <c r="D29" i="14"/>
  <c r="G29" i="14"/>
  <c r="J29" i="14"/>
  <c r="M29" i="14"/>
  <c r="P29" i="14"/>
  <c r="S29" i="14"/>
  <c r="AA3" i="14"/>
  <c r="AA4" i="14"/>
  <c r="AA10" i="14"/>
  <c r="AA11" i="14"/>
  <c r="AA12" i="14"/>
  <c r="AA21" i="14"/>
  <c r="AA15" i="14"/>
  <c r="AA18" i="14"/>
  <c r="AA29" i="14"/>
  <c r="AA26" i="14"/>
  <c r="AA23" i="14"/>
  <c r="AA27" i="14"/>
  <c r="AA22" i="14"/>
  <c r="AA14" i="14"/>
  <c r="AA13" i="14"/>
  <c r="AA16" i="14"/>
  <c r="AA28" i="14"/>
  <c r="AA25" i="14"/>
  <c r="AA19" i="14"/>
  <c r="AA17" i="14"/>
  <c r="AA20" i="14"/>
  <c r="AA24" i="14"/>
  <c r="AA31" i="14"/>
  <c r="AA32" i="14"/>
  <c r="AA41" i="14"/>
  <c r="AA37" i="14"/>
  <c r="AA38" i="14"/>
  <c r="AA40" i="14"/>
  <c r="AA36" i="14"/>
  <c r="AA33" i="14"/>
  <c r="AA34" i="14"/>
  <c r="AA39" i="14"/>
  <c r="AA35" i="14"/>
  <c r="AA47" i="14"/>
  <c r="AA46" i="14"/>
  <c r="AA49" i="14"/>
  <c r="AA50" i="14"/>
  <c r="AA48" i="14"/>
  <c r="AA54" i="14"/>
  <c r="AA55" i="14"/>
  <c r="AA56" i="14"/>
  <c r="AA58" i="14"/>
  <c r="AA60" i="14"/>
  <c r="AA57" i="14"/>
  <c r="AA61" i="14"/>
  <c r="AA59" i="14"/>
  <c r="AA62" i="14"/>
  <c r="AA63" i="14"/>
  <c r="AA67" i="14"/>
  <c r="AA68" i="14"/>
  <c r="AA69" i="14"/>
  <c r="AA70" i="14"/>
  <c r="AA71" i="14"/>
  <c r="AA75" i="14"/>
  <c r="AA77" i="14"/>
  <c r="AA80" i="14"/>
  <c r="AA78" i="14"/>
  <c r="AA79" i="14"/>
  <c r="AA85" i="14"/>
  <c r="AA5" i="14"/>
  <c r="Z45" i="14" l="1"/>
  <c r="AC45" i="14" s="1"/>
  <c r="Z30" i="14"/>
  <c r="AC30" i="14" s="1"/>
  <c r="Z63" i="14"/>
  <c r="AC63" i="14" s="1"/>
  <c r="Z62" i="14"/>
  <c r="AC62" i="14" s="1"/>
  <c r="Z29" i="14"/>
  <c r="AC29" i="14" s="1"/>
  <c r="P3" i="14"/>
  <c r="P4" i="14"/>
  <c r="P10" i="14"/>
  <c r="P11" i="14"/>
  <c r="P12" i="14"/>
  <c r="P21" i="14"/>
  <c r="P15" i="14"/>
  <c r="P18" i="14"/>
  <c r="P26" i="14"/>
  <c r="P23" i="14"/>
  <c r="P27" i="14"/>
  <c r="P22" i="14"/>
  <c r="P14" i="14"/>
  <c r="P13" i="14"/>
  <c r="P16" i="14"/>
  <c r="P28" i="14"/>
  <c r="P25" i="14"/>
  <c r="P19" i="14"/>
  <c r="P17" i="14"/>
  <c r="P20" i="14"/>
  <c r="P24" i="14"/>
  <c r="P31" i="14"/>
  <c r="P32" i="14"/>
  <c r="P41" i="14"/>
  <c r="P37" i="14"/>
  <c r="P38" i="14"/>
  <c r="P40" i="14"/>
  <c r="P36" i="14"/>
  <c r="P33" i="14"/>
  <c r="P34" i="14"/>
  <c r="P39" i="14"/>
  <c r="P35" i="14"/>
  <c r="P47" i="14"/>
  <c r="P46" i="14"/>
  <c r="P49" i="14"/>
  <c r="P50" i="14"/>
  <c r="P48" i="14"/>
  <c r="P55" i="14"/>
  <c r="P56" i="14"/>
  <c r="P58" i="14"/>
  <c r="P60" i="14"/>
  <c r="P57" i="14"/>
  <c r="P61" i="14"/>
  <c r="P59" i="14"/>
  <c r="P67" i="14"/>
  <c r="P68" i="14"/>
  <c r="P69" i="14"/>
  <c r="P70" i="14"/>
  <c r="P71" i="14"/>
  <c r="P75" i="14"/>
  <c r="P77" i="14"/>
  <c r="P80" i="14"/>
  <c r="P82" i="14"/>
  <c r="P78" i="14"/>
  <c r="P79" i="14"/>
  <c r="P83" i="14"/>
  <c r="P84" i="14"/>
  <c r="P85" i="14"/>
  <c r="M3" i="14"/>
  <c r="M4" i="14"/>
  <c r="M10" i="14"/>
  <c r="M11" i="14"/>
  <c r="M12" i="14"/>
  <c r="M21" i="14"/>
  <c r="M15" i="14"/>
  <c r="M18" i="14"/>
  <c r="M26" i="14"/>
  <c r="M23" i="14"/>
  <c r="M27" i="14"/>
  <c r="M22" i="14"/>
  <c r="M14" i="14"/>
  <c r="M13" i="14"/>
  <c r="M16" i="14"/>
  <c r="M28" i="14"/>
  <c r="M25" i="14"/>
  <c r="M19" i="14"/>
  <c r="M17" i="14"/>
  <c r="M20" i="14"/>
  <c r="M24" i="14"/>
  <c r="M31" i="14"/>
  <c r="M32" i="14"/>
  <c r="M41" i="14"/>
  <c r="M37" i="14"/>
  <c r="M38" i="14"/>
  <c r="M40" i="14"/>
  <c r="M36" i="14"/>
  <c r="M33" i="14"/>
  <c r="M34" i="14"/>
  <c r="M39" i="14"/>
  <c r="M35" i="14"/>
  <c r="M47" i="14"/>
  <c r="M46" i="14"/>
  <c r="M49" i="14"/>
  <c r="M50" i="14"/>
  <c r="M48" i="14"/>
  <c r="M54" i="14"/>
  <c r="M55" i="14"/>
  <c r="M56" i="14"/>
  <c r="M58" i="14"/>
  <c r="M60" i="14"/>
  <c r="M57" i="14"/>
  <c r="M61" i="14"/>
  <c r="M59" i="14"/>
  <c r="M67" i="14"/>
  <c r="M68" i="14"/>
  <c r="M69" i="14"/>
  <c r="M70" i="14"/>
  <c r="M71" i="14"/>
  <c r="M75" i="14"/>
  <c r="M77" i="14"/>
  <c r="M80" i="14"/>
  <c r="M82" i="14"/>
  <c r="M78" i="14"/>
  <c r="M79" i="14"/>
  <c r="M83" i="14"/>
  <c r="M84" i="14"/>
  <c r="M85" i="14"/>
  <c r="D3" i="14"/>
  <c r="D4" i="14"/>
  <c r="D10" i="14"/>
  <c r="D11" i="14"/>
  <c r="D12" i="14"/>
  <c r="D21" i="14"/>
  <c r="D15" i="14"/>
  <c r="D18" i="14"/>
  <c r="D26" i="14"/>
  <c r="D23" i="14"/>
  <c r="D27" i="14"/>
  <c r="D22" i="14"/>
  <c r="D14" i="14"/>
  <c r="D13" i="14"/>
  <c r="D16" i="14"/>
  <c r="D28" i="14"/>
  <c r="D25" i="14"/>
  <c r="D19" i="14"/>
  <c r="D17" i="14"/>
  <c r="D20" i="14"/>
  <c r="D24" i="14"/>
  <c r="D31" i="14"/>
  <c r="D32" i="14"/>
  <c r="D41" i="14"/>
  <c r="D37" i="14"/>
  <c r="D38" i="14"/>
  <c r="D40" i="14"/>
  <c r="D36" i="14"/>
  <c r="D33" i="14"/>
  <c r="D34" i="14"/>
  <c r="D39" i="14"/>
  <c r="D35" i="14"/>
  <c r="D47" i="14"/>
  <c r="D46" i="14"/>
  <c r="D49" i="14"/>
  <c r="D50" i="14"/>
  <c r="D48" i="14"/>
  <c r="D54" i="14"/>
  <c r="D55" i="14"/>
  <c r="D56" i="14"/>
  <c r="D58" i="14"/>
  <c r="D60" i="14"/>
  <c r="D57" i="14"/>
  <c r="D61" i="14"/>
  <c r="D59" i="14"/>
  <c r="D67" i="14"/>
  <c r="D68" i="14"/>
  <c r="D69" i="14"/>
  <c r="D70" i="14"/>
  <c r="D71" i="14"/>
  <c r="D75" i="14"/>
  <c r="D77" i="14"/>
  <c r="D80" i="14"/>
  <c r="D82" i="14"/>
  <c r="D78" i="14"/>
  <c r="D79" i="14"/>
  <c r="D83" i="14"/>
  <c r="D84" i="14"/>
  <c r="D85" i="14"/>
  <c r="G3" i="14"/>
  <c r="G4" i="14"/>
  <c r="G10" i="14"/>
  <c r="G11" i="14"/>
  <c r="G12" i="14"/>
  <c r="G21" i="14"/>
  <c r="G15" i="14"/>
  <c r="G18" i="14"/>
  <c r="G26" i="14"/>
  <c r="G23" i="14"/>
  <c r="G27" i="14"/>
  <c r="G22" i="14"/>
  <c r="G14" i="14"/>
  <c r="G13" i="14"/>
  <c r="G16" i="14"/>
  <c r="G28" i="14"/>
  <c r="G25" i="14"/>
  <c r="G19" i="14"/>
  <c r="G17" i="14"/>
  <c r="G20" i="14"/>
  <c r="G24" i="14"/>
  <c r="G31" i="14"/>
  <c r="G32" i="14"/>
  <c r="G41" i="14"/>
  <c r="G37" i="14"/>
  <c r="G38" i="14"/>
  <c r="G40" i="14"/>
  <c r="G36" i="14"/>
  <c r="G33" i="14"/>
  <c r="G34" i="14"/>
  <c r="G39" i="14"/>
  <c r="G35" i="14"/>
  <c r="G47" i="14"/>
  <c r="G46" i="14"/>
  <c r="G49" i="14"/>
  <c r="G50" i="14"/>
  <c r="G48" i="14"/>
  <c r="G54" i="14"/>
  <c r="G55" i="14"/>
  <c r="G56" i="14"/>
  <c r="G58" i="14"/>
  <c r="G60" i="14"/>
  <c r="G57" i="14"/>
  <c r="G61" i="14"/>
  <c r="G59" i="14"/>
  <c r="G67" i="14"/>
  <c r="G68" i="14"/>
  <c r="G69" i="14"/>
  <c r="G70" i="14"/>
  <c r="G71" i="14"/>
  <c r="G75" i="14"/>
  <c r="G77" i="14"/>
  <c r="G80" i="14"/>
  <c r="G82" i="14"/>
  <c r="G78" i="14"/>
  <c r="G79" i="14"/>
  <c r="G83" i="14"/>
  <c r="G84" i="14"/>
  <c r="G85" i="14"/>
  <c r="J3" i="14"/>
  <c r="J4" i="14"/>
  <c r="J10" i="14"/>
  <c r="J11" i="14"/>
  <c r="J12" i="14"/>
  <c r="J21" i="14"/>
  <c r="J15" i="14"/>
  <c r="J18" i="14"/>
  <c r="J26" i="14"/>
  <c r="J23" i="14"/>
  <c r="J27" i="14"/>
  <c r="J22" i="14"/>
  <c r="J14" i="14"/>
  <c r="J13" i="14"/>
  <c r="J16" i="14"/>
  <c r="J28" i="14"/>
  <c r="J25" i="14"/>
  <c r="J19" i="14"/>
  <c r="J17" i="14"/>
  <c r="J20" i="14"/>
  <c r="J24" i="14"/>
  <c r="J31" i="14"/>
  <c r="J32" i="14"/>
  <c r="J41" i="14"/>
  <c r="J37" i="14"/>
  <c r="J38" i="14"/>
  <c r="J40" i="14"/>
  <c r="J36" i="14"/>
  <c r="J33" i="14"/>
  <c r="J34" i="14"/>
  <c r="J39" i="14"/>
  <c r="J35" i="14"/>
  <c r="J47" i="14"/>
  <c r="J46" i="14"/>
  <c r="J49" i="14"/>
  <c r="J50" i="14"/>
  <c r="J48" i="14"/>
  <c r="J54" i="14"/>
  <c r="J55" i="14"/>
  <c r="J56" i="14"/>
  <c r="J58" i="14"/>
  <c r="J60" i="14"/>
  <c r="J57" i="14"/>
  <c r="J61" i="14"/>
  <c r="J59" i="14"/>
  <c r="J67" i="14"/>
  <c r="J68" i="14"/>
  <c r="J69" i="14"/>
  <c r="J70" i="14"/>
  <c r="J71" i="14"/>
  <c r="J77" i="14"/>
  <c r="J80" i="14"/>
  <c r="J78" i="14"/>
  <c r="J79" i="14"/>
  <c r="J83" i="14"/>
  <c r="J84" i="14"/>
  <c r="J85" i="14"/>
  <c r="S4" i="14"/>
  <c r="S10" i="14"/>
  <c r="S3" i="14"/>
  <c r="S11" i="14"/>
  <c r="S12" i="14"/>
  <c r="S21" i="14"/>
  <c r="S15" i="14"/>
  <c r="S18" i="14"/>
  <c r="S26" i="14"/>
  <c r="S23" i="14"/>
  <c r="S27" i="14"/>
  <c r="S22" i="14"/>
  <c r="S14" i="14"/>
  <c r="S13" i="14"/>
  <c r="S16" i="14"/>
  <c r="S28" i="14"/>
  <c r="S25" i="14"/>
  <c r="S19" i="14"/>
  <c r="S17" i="14"/>
  <c r="S20" i="14"/>
  <c r="S24" i="14"/>
  <c r="S31" i="14"/>
  <c r="S32" i="14"/>
  <c r="S41" i="14"/>
  <c r="S37" i="14"/>
  <c r="S38" i="14"/>
  <c r="S40" i="14"/>
  <c r="S36" i="14"/>
  <c r="S33" i="14"/>
  <c r="S34" i="14"/>
  <c r="S39" i="14"/>
  <c r="S35" i="14"/>
  <c r="S47" i="14"/>
  <c r="S46" i="14"/>
  <c r="S49" i="14"/>
  <c r="S50" i="14"/>
  <c r="S48" i="14"/>
  <c r="S55" i="14"/>
  <c r="S56" i="14"/>
  <c r="S58" i="14"/>
  <c r="S60" i="14"/>
  <c r="S57" i="14"/>
  <c r="S61" i="14"/>
  <c r="S59" i="14"/>
  <c r="S67" i="14"/>
  <c r="S68" i="14"/>
  <c r="S69" i="14"/>
  <c r="S70" i="14"/>
  <c r="S71" i="14"/>
  <c r="S75" i="14"/>
  <c r="S77" i="14"/>
  <c r="S80" i="14"/>
  <c r="S82" i="14"/>
  <c r="S78" i="14"/>
  <c r="S79" i="14"/>
  <c r="S83" i="14"/>
  <c r="S84" i="14"/>
  <c r="S85" i="14"/>
  <c r="S5" i="14"/>
  <c r="P5" i="14"/>
  <c r="M5" i="14"/>
  <c r="J5" i="14"/>
  <c r="D5" i="14"/>
  <c r="G5" i="14"/>
  <c r="Z12" i="14" l="1"/>
  <c r="AC12" i="14" s="1"/>
  <c r="Z77" i="14"/>
  <c r="AC77" i="14" s="1"/>
  <c r="Z54" i="14"/>
  <c r="AC54" i="14" s="1"/>
  <c r="Z75" i="14"/>
  <c r="AC75" i="14" s="1"/>
  <c r="Z68" i="14"/>
  <c r="AC68" i="14" s="1"/>
  <c r="Z71" i="14"/>
  <c r="AC71" i="14" s="1"/>
  <c r="Z11" i="14"/>
  <c r="AC11" i="14" s="1"/>
  <c r="Z67" i="14"/>
  <c r="AC67" i="14" s="1"/>
  <c r="Z70" i="14"/>
  <c r="AC70" i="14" s="1"/>
  <c r="Z85" i="14"/>
  <c r="AC85" i="14" s="1"/>
  <c r="Z84" i="14"/>
  <c r="AC84" i="14" s="1"/>
  <c r="Z83" i="14"/>
  <c r="AC83" i="14" s="1"/>
  <c r="Z79" i="14"/>
  <c r="AC79" i="14" s="1"/>
  <c r="Z82" i="14"/>
  <c r="AC82" i="14" s="1"/>
  <c r="Z78" i="14"/>
  <c r="AC78" i="14" s="1"/>
  <c r="Z80" i="14"/>
  <c r="AC80" i="14" s="1"/>
  <c r="Z69" i="14"/>
  <c r="AC69" i="14" s="1"/>
  <c r="Z57" i="14"/>
  <c r="AC57" i="14" s="1"/>
  <c r="Z61" i="14"/>
  <c r="AC61" i="14" s="1"/>
  <c r="Z60" i="14"/>
  <c r="AC60" i="14" s="1"/>
  <c r="Z58" i="14"/>
  <c r="AC58" i="14" s="1"/>
  <c r="Z55" i="14"/>
  <c r="AC55" i="14" s="1"/>
  <c r="Z59" i="14"/>
  <c r="AC59" i="14" s="1"/>
  <c r="Z56" i="14"/>
  <c r="AC56" i="14" s="1"/>
  <c r="Z50" i="14"/>
  <c r="AC50" i="14" s="1"/>
  <c r="Z46" i="14"/>
  <c r="AC46" i="14" s="1"/>
  <c r="Z47" i="14"/>
  <c r="AC47" i="14" s="1"/>
  <c r="Z48" i="14"/>
  <c r="AC48" i="14" s="1"/>
  <c r="Z49" i="14"/>
  <c r="AC49" i="14" s="1"/>
  <c r="Z36" i="14"/>
  <c r="AC36" i="14" s="1"/>
  <c r="Z38" i="14"/>
  <c r="AC38" i="14" s="1"/>
  <c r="Z34" i="14"/>
  <c r="AC34" i="14" s="1"/>
  <c r="Z37" i="14"/>
  <c r="AC37" i="14" s="1"/>
  <c r="Z35" i="14"/>
  <c r="AC35" i="14" s="1"/>
  <c r="Z41" i="14"/>
  <c r="AC41" i="14" s="1"/>
  <c r="Z33" i="14"/>
  <c r="AC33" i="14" s="1"/>
  <c r="Z40" i="14"/>
  <c r="AC40" i="14" s="1"/>
  <c r="Z39" i="14"/>
  <c r="AC39" i="14" s="1"/>
  <c r="Z32" i="14"/>
  <c r="AC32" i="14" s="1"/>
  <c r="Z31" i="14"/>
  <c r="AC31" i="14" s="1"/>
  <c r="Z26" i="14"/>
  <c r="AC26" i="14" s="1"/>
  <c r="Z28" i="14"/>
  <c r="AC28" i="14" s="1"/>
  <c r="Z24" i="14"/>
  <c r="AC24" i="14" s="1"/>
  <c r="Z15" i="14"/>
  <c r="AC15" i="14" s="1"/>
  <c r="Z13" i="14"/>
  <c r="AC13" i="14" s="1"/>
  <c r="Z20" i="14"/>
  <c r="AC20" i="14" s="1"/>
  <c r="Z27" i="14"/>
  <c r="AC27" i="14" s="1"/>
  <c r="Z25" i="14"/>
  <c r="AC25" i="14" s="1"/>
  <c r="Z19" i="14"/>
  <c r="AC19" i="14" s="1"/>
  <c r="Z18" i="14"/>
  <c r="AC18" i="14" s="1"/>
  <c r="Z16" i="14"/>
  <c r="AC16" i="14" s="1"/>
  <c r="Z21" i="14"/>
  <c r="AC21" i="14" s="1"/>
  <c r="Z14" i="14"/>
  <c r="AC14" i="14" s="1"/>
  <c r="Z22" i="14"/>
  <c r="AC22" i="14" s="1"/>
  <c r="Z17" i="14"/>
  <c r="AC17" i="14" s="1"/>
  <c r="Z23" i="14"/>
  <c r="AC23" i="14" s="1"/>
  <c r="Z3" i="14"/>
  <c r="AC3" i="14" s="1"/>
  <c r="Z4" i="14"/>
  <c r="AC4" i="14" s="1"/>
  <c r="Z10" i="14"/>
  <c r="AC10" i="14" s="1"/>
  <c r="Z5" i="14"/>
  <c r="AC5" i="14" s="1"/>
  <c r="D3" i="8" l="1"/>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2" i="8"/>
</calcChain>
</file>

<file path=xl/sharedStrings.xml><?xml version="1.0" encoding="utf-8"?>
<sst xmlns="http://schemas.openxmlformats.org/spreadsheetml/2006/main" count="597" uniqueCount="172">
  <si>
    <t>Rider</t>
  </si>
  <si>
    <t>Position</t>
  </si>
  <si>
    <t>Points</t>
  </si>
  <si>
    <t>Work</t>
  </si>
  <si>
    <t>Rider Name</t>
  </si>
  <si>
    <t>Pierre Bincaz</t>
  </si>
  <si>
    <t>Kevin Holecko</t>
  </si>
  <si>
    <t>Brian Jones</t>
  </si>
  <si>
    <t>Tyler Kaylor</t>
  </si>
  <si>
    <t>Billy King</t>
  </si>
  <si>
    <t>DNF</t>
  </si>
  <si>
    <t>DNS</t>
  </si>
  <si>
    <t>Class</t>
  </si>
  <si>
    <t>Novice</t>
  </si>
  <si>
    <t>Scott Acherson</t>
  </si>
  <si>
    <t>Thomas Cole</t>
  </si>
  <si>
    <t>Darren Harris</t>
  </si>
  <si>
    <t>Glenn Harris</t>
  </si>
  <si>
    <t>Austin Lane</t>
  </si>
  <si>
    <t>Doug Ludwig</t>
  </si>
  <si>
    <t>KJ Miller</t>
  </si>
  <si>
    <t>Tim Roush</t>
  </si>
  <si>
    <t>Rendall Wing</t>
  </si>
  <si>
    <t>Intermediate</t>
  </si>
  <si>
    <t>Jack Hutson</t>
  </si>
  <si>
    <t>Justin Weaver</t>
  </si>
  <si>
    <t>Sportsman</t>
  </si>
  <si>
    <t>Karl Davis</t>
  </si>
  <si>
    <t>Chuck Englehardt</t>
  </si>
  <si>
    <t>Jeff Myers</t>
  </si>
  <si>
    <t>Mark Renzetti</t>
  </si>
  <si>
    <t>Advanced</t>
  </si>
  <si>
    <t>Bill Caron</t>
  </si>
  <si>
    <t>Doc Jenkins Jr</t>
  </si>
  <si>
    <t>Doc Jenkins Sr</t>
  </si>
  <si>
    <t>Chuck Walker</t>
  </si>
  <si>
    <t>EXB</t>
  </si>
  <si>
    <t>Expert</t>
  </si>
  <si>
    <t>Paul Coates</t>
  </si>
  <si>
    <t>Alex Neiderer</t>
  </si>
  <si>
    <t>Champ</t>
  </si>
  <si>
    <t>William Catogni</t>
  </si>
  <si>
    <t>Vin/Twin Shock-C</t>
  </si>
  <si>
    <t>Vin/Twin Shock-B</t>
  </si>
  <si>
    <t>Mark Williams</t>
  </si>
  <si>
    <t>Vin/Twin Shock-A</t>
  </si>
  <si>
    <t>Etelberto Escobar</t>
  </si>
  <si>
    <t>Class List</t>
  </si>
  <si>
    <t>Sportsman Advanced</t>
  </si>
  <si>
    <t>Kevin Huber</t>
  </si>
  <si>
    <t>Tom Littlefield</t>
  </si>
  <si>
    <t>Jeff Franklin</t>
  </si>
  <si>
    <t>Jeff Haning</t>
  </si>
  <si>
    <t>Yogi Zink</t>
  </si>
  <si>
    <t>Ryan Brownell</t>
  </si>
  <si>
    <t>Jim Berry</t>
  </si>
  <si>
    <t>Michael Kohout</t>
  </si>
  <si>
    <t>Jerald Brownell</t>
  </si>
  <si>
    <t>Mika Lonsdale</t>
  </si>
  <si>
    <t>Stuart Wray</t>
  </si>
  <si>
    <t>Nathan Joseph</t>
  </si>
  <si>
    <t>Ernest Knepp</t>
  </si>
  <si>
    <t>Michael Reed</t>
  </si>
  <si>
    <t>Christopher Misturak</t>
  </si>
  <si>
    <t>Richard Tuttle</t>
  </si>
  <si>
    <t>Robert Fox</t>
  </si>
  <si>
    <t>Bill Blue</t>
  </si>
  <si>
    <t>Fred Sassi</t>
  </si>
  <si>
    <t>Ben Eudy</t>
  </si>
  <si>
    <t>Tim Cone</t>
  </si>
  <si>
    <t>Douglas Kauffman</t>
  </si>
  <si>
    <t>Matthew Enniss</t>
  </si>
  <si>
    <t>Jeff Larson</t>
  </si>
  <si>
    <t>Chris Varnell</t>
  </si>
  <si>
    <t>Jonathen Sharp</t>
  </si>
  <si>
    <t>Paul Knudsen</t>
  </si>
  <si>
    <t>Ed Ethen</t>
  </si>
  <si>
    <t>Bill Schefield</t>
  </si>
  <si>
    <t>Steffane Massobrio</t>
  </si>
  <si>
    <t>Caroline Kent</t>
  </si>
  <si>
    <t>Ken Clark</t>
  </si>
  <si>
    <t>Clark Myers</t>
  </si>
  <si>
    <t>Greg Sassi</t>
  </si>
  <si>
    <t>Chip Peterson</t>
  </si>
  <si>
    <t>Mark Young</t>
  </si>
  <si>
    <t>Jamie Walker</t>
  </si>
  <si>
    <t>Jeff Pigg</t>
  </si>
  <si>
    <t>Ian Millett</t>
  </si>
  <si>
    <t>Jaydan Jackson</t>
  </si>
  <si>
    <t>Location:</t>
  </si>
  <si>
    <t>Date:</t>
  </si>
  <si>
    <t>Rider List</t>
  </si>
  <si>
    <t>Andy Neiderer</t>
  </si>
  <si>
    <t>Place</t>
  </si>
  <si>
    <t>Works</t>
  </si>
  <si>
    <t>Locals</t>
  </si>
  <si>
    <t>Total</t>
  </si>
  <si>
    <t>Qualified Final Points</t>
  </si>
  <si>
    <t>SP</t>
  </si>
  <si>
    <t xml:space="preserve">Olive colored columns are for recording works.  If a work day is earned for that event, place a 1 in the cell. </t>
  </si>
  <si>
    <t>Leave cells blank if no work day was earned.</t>
  </si>
  <si>
    <t>Recording Work Days</t>
  </si>
  <si>
    <t>Fill out data in the "Data Entry" worksheet:</t>
  </si>
  <si>
    <t>Recording Finishing Position</t>
  </si>
  <si>
    <t>Place the finishing position in the blue columns for each rider who rode the event.</t>
  </si>
  <si>
    <t>Position shall be denoted by finishing place 1, 2, 3, etc.</t>
  </si>
  <si>
    <t xml:space="preserve">     EXB is used for Exhibition</t>
  </si>
  <si>
    <t xml:space="preserve">     DNS is used for Did Not Start</t>
  </si>
  <si>
    <t xml:space="preserve">     DNF is used for Did Not Finish</t>
  </si>
  <si>
    <t>The worksheet will calculate points basesd on the data entered in the blue columns and place the points earned in the "Points" column for each event.  The points are totaled in a column at the right and then multiplied by the values in the orange cells to the right.
The orange cells should not be modified.  If they are modified, the cells will need to be replace by using a known good cell above and pulling the formula down.</t>
  </si>
  <si>
    <t>The "Qualified Final Points" column shall be used to calculate final standings.  This is currently being left as a manual task to allow for separation of classes and to handle riders who may have ridden multiple classes throught the year.</t>
  </si>
  <si>
    <t xml:space="preserve">The "Data Entry" tab is the main tab to be used to record results.  The "Values Sheet" is where values used in lists are maintained.  The "Riders" list is very likely to require names to be added.  </t>
  </si>
  <si>
    <t xml:space="preserve">     Right click in the list and select "Insert" and then "Shift Cells Down" to make room to add a name.</t>
  </si>
  <si>
    <t xml:space="preserve">     To alphabetize the list by first name, select all the names in the list and right click, select "Sort" then "A to Z"</t>
  </si>
  <si>
    <t>Initial Setup</t>
  </si>
  <si>
    <t xml:space="preserve">     This list should be carried over into the new spreadsheet for each season.</t>
  </si>
  <si>
    <t>Recording Rider Information</t>
  </si>
  <si>
    <t>Rider class shall be recorded to the right of the rider's name.  If a rider has changed classes, insert a line in the correct place and add the rider's name and new class.  Then record the finish and any work days for that event.  The rider name is selected from the drop down list in order to keep the spelling consistent throughout the spreadsheet.  The same goes for the class.</t>
  </si>
  <si>
    <t>FTA Member</t>
  </si>
  <si>
    <t>FS Setup</t>
  </si>
  <si>
    <t>Event 1: Cr 11/5/23</t>
  </si>
  <si>
    <t>Event 2: LS 12/10/23</t>
  </si>
  <si>
    <t>Event 3: PR 1/13/24</t>
  </si>
  <si>
    <t>Event 4: PR 2/10/24</t>
  </si>
  <si>
    <t>Event 5: Cr 4/7/24</t>
  </si>
  <si>
    <t>Event 6: PR 5/18/24</t>
  </si>
  <si>
    <t>Colin Newman</t>
  </si>
  <si>
    <t>Colin Newman Jr.</t>
  </si>
  <si>
    <t>Tony Prizdekker</t>
  </si>
  <si>
    <t>Ron Guiliano</t>
  </si>
  <si>
    <t>Gary Brodock</t>
  </si>
  <si>
    <t>Lennon Partain</t>
  </si>
  <si>
    <t>Adam Willea</t>
  </si>
  <si>
    <t>Gary Koptak</t>
  </si>
  <si>
    <t>Kyle Woods</t>
  </si>
  <si>
    <t>Jonathan Floyd</t>
  </si>
  <si>
    <t>Justin Johnson</t>
  </si>
  <si>
    <t>Clifford Lasure</t>
  </si>
  <si>
    <t>Austin Lasure</t>
  </si>
  <si>
    <t>Jack Burton</t>
  </si>
  <si>
    <t>Special Event Works</t>
  </si>
  <si>
    <t>FS Sat Obs</t>
  </si>
  <si>
    <t>FS Sun Obs</t>
  </si>
  <si>
    <t>Mike Thomson</t>
  </si>
  <si>
    <t>Neil Wight</t>
  </si>
  <si>
    <t>Stephen Sinclair</t>
  </si>
  <si>
    <t>Camilo Escobar</t>
  </si>
  <si>
    <t>Tristan Lasure</t>
  </si>
  <si>
    <t>Tex Tracy</t>
  </si>
  <si>
    <t>Randall Wing</t>
  </si>
  <si>
    <t>Kenny Zeigler</t>
  </si>
  <si>
    <t>Samuel Karush</t>
  </si>
  <si>
    <t>Garry Kaylor</t>
  </si>
  <si>
    <t>Kai Clark</t>
  </si>
  <si>
    <t>Eliza Clark</t>
  </si>
  <si>
    <t>Steve Wilson</t>
  </si>
  <si>
    <t>max points available for 4 rounds</t>
  </si>
  <si>
    <t>riders qualified for year end points</t>
  </si>
  <si>
    <t>Event 1</t>
  </si>
  <si>
    <t>Event 2</t>
  </si>
  <si>
    <t>Event 3</t>
  </si>
  <si>
    <t>Event 4</t>
  </si>
  <si>
    <t>Event 5</t>
  </si>
  <si>
    <t>Event 6</t>
  </si>
  <si>
    <t>Member</t>
  </si>
  <si>
    <t>Local</t>
  </si>
  <si>
    <t>Special</t>
  </si>
  <si>
    <t>Work Reqmnts.</t>
  </si>
  <si>
    <t>FTA</t>
  </si>
  <si>
    <t>Qualified</t>
  </si>
  <si>
    <t>Year End</t>
  </si>
  <si>
    <t>Stephen Loveridge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</si>
</sst>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u/>
      <sz val="11"/>
      <color theme="1"/>
      <name val="Calibri"/>
      <family val="2"/>
      <scheme val="minor"/>
    </font>
    <font>
      <sz val="18"/>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1">
    <xf numFmtId="0" fontId="0" fillId="0" borderId="0" xfId="0"/>
    <xf numFmtId="0" fontId="0" fillId="0" borderId="0" xfId="0" applyAlignment="1">
      <alignment horizontal="right"/>
    </xf>
    <xf numFmtId="0" fontId="1" fillId="0" borderId="1" xfId="0" applyFont="1" applyBorder="1" applyAlignment="1">
      <alignment horizontal="center"/>
    </xf>
    <xf numFmtId="0" fontId="0" fillId="0" borderId="1" xfId="0" applyBorder="1"/>
    <xf numFmtId="0" fontId="1" fillId="0" borderId="1" xfId="0" applyFont="1" applyFill="1" applyBorder="1" applyAlignment="1">
      <alignment horizontal="center"/>
    </xf>
    <xf numFmtId="0" fontId="0" fillId="2" borderId="1" xfId="0" applyFill="1" applyBorder="1"/>
    <xf numFmtId="0" fontId="1" fillId="0" borderId="0" xfId="0" applyFont="1"/>
    <xf numFmtId="0" fontId="0" fillId="0" borderId="1" xfId="0" applyFont="1" applyFill="1" applyBorder="1"/>
    <xf numFmtId="0" fontId="0" fillId="0" borderId="0" xfId="0" applyFill="1"/>
    <xf numFmtId="0" fontId="0" fillId="0" borderId="3" xfId="0" applyFont="1" applyFill="1" applyBorder="1" applyAlignment="1">
      <alignment horizontal="center"/>
    </xf>
    <xf numFmtId="0" fontId="0" fillId="3" borderId="1" xfId="0" applyFill="1" applyBorder="1" applyAlignment="1">
      <alignment horizontal="center"/>
    </xf>
    <xf numFmtId="0" fontId="0" fillId="0" borderId="4" xfId="0" applyFont="1" applyFill="1" applyBorder="1"/>
    <xf numFmtId="0" fontId="0" fillId="0" borderId="2" xfId="0" applyFont="1" applyFill="1" applyBorder="1"/>
    <xf numFmtId="0" fontId="0" fillId="4" borderId="8" xfId="0" applyFill="1" applyBorder="1" applyAlignment="1">
      <alignment horizontal="center"/>
    </xf>
    <xf numFmtId="0" fontId="0" fillId="4" borderId="9" xfId="0" applyFont="1" applyFill="1" applyBorder="1" applyAlignment="1">
      <alignment horizontal="center"/>
    </xf>
    <xf numFmtId="0" fontId="0" fillId="4" borderId="8" xfId="0" applyFont="1" applyFill="1" applyBorder="1" applyAlignment="1">
      <alignment horizontal="center"/>
    </xf>
    <xf numFmtId="0" fontId="0" fillId="4" borderId="10" xfId="0" applyFont="1" applyFill="1"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2" fillId="0" borderId="0" xfId="0" applyFont="1"/>
    <xf numFmtId="0" fontId="0" fillId="5" borderId="2" xfId="0" applyFill="1" applyBorder="1" applyAlignment="1">
      <alignment horizontal="center"/>
    </xf>
    <xf numFmtId="0" fontId="0" fillId="5" borderId="1" xfId="0" applyFill="1" applyBorder="1" applyAlignment="1">
      <alignment horizontal="center"/>
    </xf>
    <xf numFmtId="0" fontId="0" fillId="5" borderId="3" xfId="0" applyFill="1" applyBorder="1" applyAlignment="1">
      <alignment horizontal="center"/>
    </xf>
    <xf numFmtId="0" fontId="0" fillId="0" borderId="0" xfId="0" applyAlignment="1">
      <alignment wrapText="1"/>
    </xf>
    <xf numFmtId="0" fontId="0" fillId="0" borderId="0" xfId="0" applyAlignment="1">
      <alignment horizontal="left" wrapText="1"/>
    </xf>
    <xf numFmtId="0" fontId="3" fillId="0" borderId="0" xfId="0" applyFont="1"/>
    <xf numFmtId="0" fontId="0" fillId="0" borderId="1" xfId="0" applyBorder="1" applyAlignment="1">
      <alignment horizontal="center"/>
    </xf>
    <xf numFmtId="0" fontId="0" fillId="0" borderId="1" xfId="0" applyBorder="1" applyAlignment="1">
      <alignment horizontal="center"/>
    </xf>
    <xf numFmtId="0" fontId="0" fillId="4" borderId="13" xfId="0" applyFill="1" applyBorder="1" applyAlignment="1">
      <alignment horizontal="center"/>
    </xf>
    <xf numFmtId="0" fontId="0" fillId="4" borderId="14" xfId="0" applyFill="1" applyBorder="1" applyAlignment="1">
      <alignment horizontal="center"/>
    </xf>
    <xf numFmtId="0" fontId="0" fillId="4" borderId="15"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0" fillId="3" borderId="19" xfId="0" applyFill="1" applyBorder="1" applyAlignment="1">
      <alignment horizontal="center"/>
    </xf>
    <xf numFmtId="0" fontId="0" fillId="2" borderId="13" xfId="0" applyFill="1" applyBorder="1" applyAlignment="1">
      <alignment horizontal="center" vertical="center" wrapText="1"/>
    </xf>
    <xf numFmtId="0" fontId="0" fillId="2" borderId="13" xfId="0" applyFill="1" applyBorder="1" applyAlignment="1">
      <alignment horizontal="center"/>
    </xf>
    <xf numFmtId="0" fontId="0" fillId="4" borderId="21" xfId="0" applyFill="1" applyBorder="1" applyAlignment="1">
      <alignment horizontal="center"/>
    </xf>
    <xf numFmtId="0" fontId="0" fillId="4" borderId="22" xfId="0" applyFill="1" applyBorder="1" applyAlignment="1">
      <alignment horizontal="center"/>
    </xf>
    <xf numFmtId="0" fontId="0" fillId="4" borderId="23" xfId="0" applyFill="1" applyBorder="1" applyAlignment="1">
      <alignment horizontal="center"/>
    </xf>
    <xf numFmtId="0" fontId="0" fillId="2" borderId="13" xfId="0" applyFill="1" applyBorder="1" applyAlignment="1">
      <alignment horizontal="center" vertical="center" wrapText="1"/>
    </xf>
    <xf numFmtId="0" fontId="0" fillId="2" borderId="13" xfId="0" applyFill="1" applyBorder="1" applyAlignment="1">
      <alignment horizontal="center" vertical="center" wrapText="1"/>
    </xf>
    <xf numFmtId="0" fontId="0" fillId="0" borderId="1" xfId="0" applyFill="1" applyBorder="1" applyAlignment="1">
      <alignment horizontal="center"/>
    </xf>
    <xf numFmtId="0" fontId="0" fillId="0" borderId="0" xfId="0" applyFill="1" applyBorder="1" applyAlignment="1">
      <alignment horizontal="center"/>
    </xf>
    <xf numFmtId="0" fontId="0" fillId="0" borderId="0" xfId="0" applyAlignment="1">
      <alignment horizontal="center"/>
    </xf>
    <xf numFmtId="0" fontId="0" fillId="0" borderId="25" xfId="0" applyBorder="1" applyAlignment="1">
      <alignment horizontal="center"/>
    </xf>
    <xf numFmtId="0" fontId="0" fillId="5" borderId="1" xfId="0" applyFill="1" applyBorder="1" applyAlignment="1">
      <alignment horizontal="center" vertical="center" wrapText="1"/>
    </xf>
    <xf numFmtId="0" fontId="0" fillId="2" borderId="13" xfId="0" applyFill="1" applyBorder="1" applyAlignment="1">
      <alignment horizontal="center" vertical="center" wrapText="1"/>
    </xf>
    <xf numFmtId="0" fontId="0" fillId="5" borderId="5" xfId="0" applyFill="1" applyBorder="1" applyAlignment="1">
      <alignment horizontal="center"/>
    </xf>
    <xf numFmtId="0" fontId="0" fillId="0" borderId="2" xfId="0" applyBorder="1" applyAlignment="1">
      <alignment horizontal="center"/>
    </xf>
    <xf numFmtId="0" fontId="0" fillId="0" borderId="24" xfId="0" applyBorder="1" applyAlignment="1">
      <alignment horizontal="center"/>
    </xf>
    <xf numFmtId="0" fontId="0" fillId="0" borderId="13" xfId="0" applyBorder="1" applyAlignment="1">
      <alignment horizontal="center"/>
    </xf>
    <xf numFmtId="0" fontId="0" fillId="0" borderId="20" xfId="0" applyBorder="1" applyAlignment="1">
      <alignment horizontal="center"/>
    </xf>
    <xf numFmtId="0" fontId="0" fillId="0" borderId="7" xfId="0" applyBorder="1" applyAlignment="1">
      <alignment horizontal="center"/>
    </xf>
    <xf numFmtId="0" fontId="0" fillId="0" borderId="16" xfId="0" applyBorder="1" applyAlignment="1">
      <alignment horizontal="center"/>
    </xf>
    <xf numFmtId="0" fontId="0" fillId="0" borderId="12" xfId="0" applyBorder="1" applyAlignment="1">
      <alignment horizontal="center"/>
    </xf>
    <xf numFmtId="0" fontId="0" fillId="0" borderId="25"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6"/>
  <sheetViews>
    <sheetView workbookViewId="0">
      <selection activeCell="A20" sqref="A20"/>
    </sheetView>
  </sheetViews>
  <sheetFormatPr defaultRowHeight="15" x14ac:dyDescent="0.25"/>
  <cols>
    <col min="1" max="1" width="105.28515625" customWidth="1"/>
  </cols>
  <sheetData>
    <row r="2" spans="1:1" x14ac:dyDescent="0.25">
      <c r="A2" t="s">
        <v>102</v>
      </c>
    </row>
    <row r="4" spans="1:1" x14ac:dyDescent="0.25">
      <c r="A4" s="19" t="s">
        <v>114</v>
      </c>
    </row>
    <row r="5" spans="1:1" ht="30" x14ac:dyDescent="0.25">
      <c r="A5" s="23" t="s">
        <v>111</v>
      </c>
    </row>
    <row r="6" spans="1:1" x14ac:dyDescent="0.25">
      <c r="A6" t="s">
        <v>112</v>
      </c>
    </row>
    <row r="7" spans="1:1" x14ac:dyDescent="0.25">
      <c r="A7" t="s">
        <v>113</v>
      </c>
    </row>
    <row r="8" spans="1:1" x14ac:dyDescent="0.25">
      <c r="A8" t="s">
        <v>115</v>
      </c>
    </row>
    <row r="10" spans="1:1" x14ac:dyDescent="0.25">
      <c r="A10" s="19" t="s">
        <v>116</v>
      </c>
    </row>
    <row r="11" spans="1:1" ht="60" x14ac:dyDescent="0.25">
      <c r="A11" s="24" t="s">
        <v>117</v>
      </c>
    </row>
    <row r="13" spans="1:1" x14ac:dyDescent="0.25">
      <c r="A13" s="19" t="s">
        <v>101</v>
      </c>
    </row>
    <row r="14" spans="1:1" x14ac:dyDescent="0.25">
      <c r="A14" t="s">
        <v>99</v>
      </c>
    </row>
    <row r="15" spans="1:1" x14ac:dyDescent="0.25">
      <c r="A15" t="s">
        <v>100</v>
      </c>
    </row>
    <row r="17" spans="1:1" x14ac:dyDescent="0.25">
      <c r="A17" s="19" t="s">
        <v>103</v>
      </c>
    </row>
    <row r="18" spans="1:1" x14ac:dyDescent="0.25">
      <c r="A18" t="s">
        <v>104</v>
      </c>
    </row>
    <row r="19" spans="1:1" x14ac:dyDescent="0.25">
      <c r="A19" t="s">
        <v>105</v>
      </c>
    </row>
    <row r="20" spans="1:1" x14ac:dyDescent="0.25">
      <c r="A20" t="s">
        <v>106</v>
      </c>
    </row>
    <row r="21" spans="1:1" x14ac:dyDescent="0.25">
      <c r="A21" t="s">
        <v>107</v>
      </c>
    </row>
    <row r="22" spans="1:1" x14ac:dyDescent="0.25">
      <c r="A22" t="s">
        <v>108</v>
      </c>
    </row>
    <row r="24" spans="1:1" x14ac:dyDescent="0.25">
      <c r="A24" s="19" t="s">
        <v>2</v>
      </c>
    </row>
    <row r="25" spans="1:1" ht="90" x14ac:dyDescent="0.25">
      <c r="A25" s="23" t="s">
        <v>109</v>
      </c>
    </row>
    <row r="26" spans="1:1" ht="45" x14ac:dyDescent="0.25">
      <c r="A26" s="23" t="s">
        <v>110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6"/>
  <sheetViews>
    <sheetView topLeftCell="A58" zoomScaleNormal="100" workbookViewId="0">
      <selection activeCell="C90" sqref="C90"/>
    </sheetView>
  </sheetViews>
  <sheetFormatPr defaultRowHeight="15" x14ac:dyDescent="0.25"/>
  <cols>
    <col min="1" max="1" width="19.85546875" bestFit="1" customWidth="1"/>
    <col min="2" max="2" width="19.85546875" customWidth="1"/>
    <col min="3" max="20" width="7.7109375" customWidth="1"/>
    <col min="21" max="21" width="8.5703125" customWidth="1"/>
    <col min="22" max="23" width="8.7109375" customWidth="1"/>
    <col min="24" max="24" width="10" customWidth="1"/>
    <col min="25" max="25" width="10.5703125" customWidth="1"/>
    <col min="26" max="26" width="8.7109375" customWidth="1"/>
    <col min="27" max="28" width="5.7109375" customWidth="1"/>
    <col min="29" max="29" width="13.42578125" customWidth="1"/>
  </cols>
  <sheetData>
    <row r="1" spans="1:29" ht="15" customHeight="1" x14ac:dyDescent="0.25">
      <c r="A1" s="55" t="s">
        <v>0</v>
      </c>
      <c r="B1" s="57" t="s">
        <v>12</v>
      </c>
      <c r="C1" s="58" t="s">
        <v>120</v>
      </c>
      <c r="D1" s="52"/>
      <c r="E1" s="53"/>
      <c r="F1" s="51" t="s">
        <v>121</v>
      </c>
      <c r="G1" s="52"/>
      <c r="H1" s="53"/>
      <c r="I1" s="51" t="s">
        <v>122</v>
      </c>
      <c r="J1" s="52"/>
      <c r="K1" s="53"/>
      <c r="L1" s="51" t="s">
        <v>123</v>
      </c>
      <c r="M1" s="52"/>
      <c r="N1" s="53"/>
      <c r="O1" s="51" t="s">
        <v>124</v>
      </c>
      <c r="P1" s="52"/>
      <c r="Q1" s="53"/>
      <c r="R1" s="54" t="s">
        <v>125</v>
      </c>
      <c r="S1" s="52"/>
      <c r="T1" s="53"/>
      <c r="U1" s="46" t="s">
        <v>118</v>
      </c>
      <c r="V1" s="48" t="s">
        <v>140</v>
      </c>
      <c r="W1" s="49"/>
      <c r="X1" s="49"/>
      <c r="Y1" s="50"/>
      <c r="Z1" s="20" t="s">
        <v>96</v>
      </c>
      <c r="AA1" s="47" t="s">
        <v>94</v>
      </c>
      <c r="AB1" s="47"/>
      <c r="AC1" s="45" t="s">
        <v>97</v>
      </c>
    </row>
    <row r="2" spans="1:29" x14ac:dyDescent="0.25">
      <c r="A2" s="56"/>
      <c r="B2" s="57"/>
      <c r="C2" s="13" t="s">
        <v>93</v>
      </c>
      <c r="D2" s="26" t="s">
        <v>2</v>
      </c>
      <c r="E2" s="31" t="s">
        <v>3</v>
      </c>
      <c r="F2" s="36" t="s">
        <v>93</v>
      </c>
      <c r="G2" s="26" t="s">
        <v>2</v>
      </c>
      <c r="H2" s="31" t="s">
        <v>3</v>
      </c>
      <c r="I2" s="36" t="s">
        <v>93</v>
      </c>
      <c r="J2" s="26" t="s">
        <v>2</v>
      </c>
      <c r="K2" s="31" t="s">
        <v>3</v>
      </c>
      <c r="L2" s="36" t="s">
        <v>93</v>
      </c>
      <c r="M2" s="26" t="s">
        <v>2</v>
      </c>
      <c r="N2" s="31" t="s">
        <v>3</v>
      </c>
      <c r="O2" s="36" t="s">
        <v>93</v>
      </c>
      <c r="P2" s="26" t="s">
        <v>2</v>
      </c>
      <c r="Q2" s="31" t="s">
        <v>3</v>
      </c>
      <c r="R2" s="28" t="s">
        <v>93</v>
      </c>
      <c r="S2" s="26" t="s">
        <v>2</v>
      </c>
      <c r="T2" s="31" t="s">
        <v>3</v>
      </c>
      <c r="U2" s="46"/>
      <c r="V2" s="10" t="s">
        <v>119</v>
      </c>
      <c r="W2" s="10" t="s">
        <v>119</v>
      </c>
      <c r="X2" s="10" t="s">
        <v>141</v>
      </c>
      <c r="Y2" s="10" t="s">
        <v>142</v>
      </c>
      <c r="Z2" s="21" t="s">
        <v>2</v>
      </c>
      <c r="AA2" s="21" t="s">
        <v>95</v>
      </c>
      <c r="AB2" s="20" t="s">
        <v>98</v>
      </c>
      <c r="AC2" s="45"/>
    </row>
    <row r="3" spans="1:29" x14ac:dyDescent="0.25">
      <c r="A3" s="7" t="s">
        <v>127</v>
      </c>
      <c r="B3" s="11" t="s">
        <v>13</v>
      </c>
      <c r="C3" s="14">
        <v>1</v>
      </c>
      <c r="D3" s="9">
        <f>IFERROR(VLOOKUP(C3,'Values Sheet '!A$3:B$25,2,FALSE),0)</f>
        <v>30</v>
      </c>
      <c r="E3" s="32"/>
      <c r="F3" s="37"/>
      <c r="G3" s="17">
        <f>IFERROR(VLOOKUP(F3,'Values Sheet '!A$2:B$25,2,FALSE),0)</f>
        <v>0</v>
      </c>
      <c r="H3" s="32"/>
      <c r="I3" s="37"/>
      <c r="J3" s="17">
        <f>IFERROR(VLOOKUP(I3,'Values Sheet '!A$2:B$25,2,FALSE),0)</f>
        <v>0</v>
      </c>
      <c r="K3" s="32"/>
      <c r="L3" s="37">
        <v>1</v>
      </c>
      <c r="M3" s="17">
        <f>IFERROR(VLOOKUP(L3,'Values Sheet '!A$2:B$25,2,FALSE),0)</f>
        <v>30</v>
      </c>
      <c r="N3" s="32"/>
      <c r="O3" s="37"/>
      <c r="P3" s="17">
        <f>IFERROR(VLOOKUP(O3,'Values Sheet '!A$2:B$25,2,FALSE),0)</f>
        <v>0</v>
      </c>
      <c r="Q3" s="32"/>
      <c r="R3" s="29"/>
      <c r="S3" s="17">
        <f>IFERROR(VLOOKUP(R3,'Values Sheet '!A$2:B$25,2,FALSE),0)</f>
        <v>0</v>
      </c>
      <c r="T3" s="32"/>
      <c r="U3" s="34"/>
      <c r="V3" s="10"/>
      <c r="W3" s="10"/>
      <c r="X3" s="10"/>
      <c r="Y3" s="10"/>
      <c r="Z3" s="22">
        <f t="shared" ref="Z3:Z38" si="0">SUM(D3,G3,J3,M3,P3,S3)</f>
        <v>60</v>
      </c>
      <c r="AA3" s="22">
        <f t="shared" ref="AA3:AA38" si="1">IF(SUM(E3,H3,K3,N3,Q3,T3)&gt;1,1,0)</f>
        <v>0</v>
      </c>
      <c r="AB3" s="20">
        <f>IF(AND((V3+W3)&gt;0,(Y3+X3)&gt;0),1,0)</f>
        <v>0</v>
      </c>
      <c r="AC3" s="21">
        <f t="shared" ref="AC3:AC38" si="2">U3*Z3*AA3*AB3</f>
        <v>0</v>
      </c>
    </row>
    <row r="4" spans="1:29" x14ac:dyDescent="0.25">
      <c r="A4" s="7" t="s">
        <v>128</v>
      </c>
      <c r="B4" s="12" t="s">
        <v>13</v>
      </c>
      <c r="C4" s="15"/>
      <c r="D4" s="9">
        <f>IFERROR(VLOOKUP(C4,'Values Sheet '!A$3:B$25,2,FALSE),0)</f>
        <v>0</v>
      </c>
      <c r="E4" s="31"/>
      <c r="F4" s="36">
        <v>1</v>
      </c>
      <c r="G4" s="17">
        <f>IFERROR(VLOOKUP(F4,'Values Sheet '!A$2:B$25,2,FALSE),0)</f>
        <v>30</v>
      </c>
      <c r="H4" s="31"/>
      <c r="I4" s="36"/>
      <c r="J4" s="17">
        <f>IFERROR(VLOOKUP(I4,'Values Sheet '!A$2:B$25,2,FALSE),0)</f>
        <v>0</v>
      </c>
      <c r="K4" s="31"/>
      <c r="L4" s="36"/>
      <c r="M4" s="17">
        <f>IFERROR(VLOOKUP(L4,'Values Sheet '!A$2:B$25,2,FALSE),0)</f>
        <v>0</v>
      </c>
      <c r="N4" s="31"/>
      <c r="O4" s="36"/>
      <c r="P4" s="17">
        <f>IFERROR(VLOOKUP(O4,'Values Sheet '!A$2:B$25,2,FALSE),0)</f>
        <v>0</v>
      </c>
      <c r="Q4" s="31"/>
      <c r="R4" s="28"/>
      <c r="S4" s="26">
        <f>IFERROR(VLOOKUP(R4,'Values Sheet '!A$2:B$25,2,FALSE),0)</f>
        <v>0</v>
      </c>
      <c r="T4" s="31"/>
      <c r="U4" s="34"/>
      <c r="V4" s="10"/>
      <c r="W4" s="10"/>
      <c r="X4" s="10"/>
      <c r="Y4" s="10"/>
      <c r="Z4" s="22">
        <f t="shared" si="0"/>
        <v>30</v>
      </c>
      <c r="AA4" s="22">
        <f t="shared" si="1"/>
        <v>0</v>
      </c>
      <c r="AB4" s="20">
        <f t="shared" ref="AB4:AB82" si="3">IF(AND((V4+W4)&gt;0,(Y4+X4)&gt;0),1,0)</f>
        <v>0</v>
      </c>
      <c r="AC4" s="21">
        <f t="shared" si="2"/>
        <v>0</v>
      </c>
    </row>
    <row r="5" spans="1:29" x14ac:dyDescent="0.25">
      <c r="A5" s="7" t="s">
        <v>126</v>
      </c>
      <c r="B5" s="12" t="s">
        <v>13</v>
      </c>
      <c r="C5" s="15" t="s">
        <v>10</v>
      </c>
      <c r="D5" s="9">
        <f>IFERROR(VLOOKUP(C5,'Values Sheet '!A$3:B$25,2,FALSE),0)</f>
        <v>0</v>
      </c>
      <c r="E5" s="31"/>
      <c r="F5" s="36">
        <v>2</v>
      </c>
      <c r="G5" s="17">
        <f>IFERROR(VLOOKUP(F5,'Values Sheet '!A$2:B$25,2,FALSE),0)</f>
        <v>25</v>
      </c>
      <c r="H5" s="31"/>
      <c r="I5" s="36"/>
      <c r="J5" s="17">
        <f>IFERROR(VLOOKUP(I5,'Values Sheet '!A$2:B$25,2,FALSE),0)</f>
        <v>0</v>
      </c>
      <c r="K5" s="31"/>
      <c r="L5" s="36"/>
      <c r="M5" s="17">
        <f>IFERROR(VLOOKUP(L5,'Values Sheet '!A$2:B$25,2,FALSE),0)</f>
        <v>0</v>
      </c>
      <c r="N5" s="31"/>
      <c r="O5" s="36"/>
      <c r="P5" s="17">
        <f>IFERROR(VLOOKUP(O5,'Values Sheet '!A$2:B$25,2,FALSE),0)</f>
        <v>0</v>
      </c>
      <c r="Q5" s="31"/>
      <c r="R5" s="28"/>
      <c r="S5" s="26">
        <f>IFERROR(VLOOKUP(R5,'Values Sheet '!A$2:B$25,2,FALSE),0)</f>
        <v>0</v>
      </c>
      <c r="T5" s="31"/>
      <c r="U5" s="34"/>
      <c r="V5" s="10"/>
      <c r="W5" s="10"/>
      <c r="X5" s="10"/>
      <c r="Y5" s="10"/>
      <c r="Z5" s="22">
        <f t="shared" si="0"/>
        <v>25</v>
      </c>
      <c r="AA5" s="22">
        <f t="shared" si="1"/>
        <v>0</v>
      </c>
      <c r="AB5" s="20">
        <f t="shared" si="3"/>
        <v>0</v>
      </c>
      <c r="AC5" s="21">
        <f t="shared" si="2"/>
        <v>0</v>
      </c>
    </row>
    <row r="6" spans="1:29" x14ac:dyDescent="0.25">
      <c r="A6" s="7" t="s">
        <v>46</v>
      </c>
      <c r="B6" s="12" t="s">
        <v>13</v>
      </c>
      <c r="C6" s="15"/>
      <c r="D6" s="9">
        <f>IFERROR(VLOOKUP(C6,'Values Sheet '!A$3:B$25,2,FALSE),0)</f>
        <v>0</v>
      </c>
      <c r="E6" s="31"/>
      <c r="F6" s="36"/>
      <c r="G6" s="17">
        <f>IFERROR(VLOOKUP(F6,'Values Sheet '!A$2:B$25,2,FALSE),0)</f>
        <v>0</v>
      </c>
      <c r="H6" s="31"/>
      <c r="I6" s="36"/>
      <c r="J6" s="17">
        <f>IFERROR(VLOOKUP(I6,'Values Sheet '!A$2:B$25,2,FALSE),0)</f>
        <v>0</v>
      </c>
      <c r="K6" s="31"/>
      <c r="L6" s="36"/>
      <c r="M6" s="17">
        <f>IFERROR(VLOOKUP(L6,'Values Sheet '!A$2:B$25,2,FALSE),0)</f>
        <v>0</v>
      </c>
      <c r="N6" s="31"/>
      <c r="O6" s="36"/>
      <c r="P6" s="17">
        <f>IFERROR(VLOOKUP(O6,'Values Sheet '!A$2:B$25,2,FALSE),0)</f>
        <v>0</v>
      </c>
      <c r="Q6" s="31"/>
      <c r="R6" s="28">
        <v>3</v>
      </c>
      <c r="S6" s="27">
        <f>IFERROR(VLOOKUP(R6,'Values Sheet '!A$2:B$25,2,FALSE),0)</f>
        <v>20</v>
      </c>
      <c r="T6" s="31"/>
      <c r="U6" s="39">
        <v>1</v>
      </c>
      <c r="V6" s="10"/>
      <c r="W6" s="10"/>
      <c r="X6" s="10"/>
      <c r="Y6" s="10"/>
      <c r="Z6" s="22">
        <f t="shared" ref="Z6" si="4">SUM(D6,G6,J6,M6,P6,S6)</f>
        <v>20</v>
      </c>
      <c r="AA6" s="22">
        <f t="shared" ref="AA6:AA7" si="5">IF(SUM(E6,H6,K6,N6,Q6,T6)&gt;1,1,0)</f>
        <v>0</v>
      </c>
      <c r="AB6" s="20">
        <f t="shared" ref="AB6:AB7" si="6">IF(AND((V6+W6)&gt;0,(Y6+X6)&gt;0),1,0)</f>
        <v>0</v>
      </c>
      <c r="AC6" s="21">
        <f t="shared" ref="AC6:AC7" si="7">U6*Z6*AA6*AB6</f>
        <v>0</v>
      </c>
    </row>
    <row r="7" spans="1:29" x14ac:dyDescent="0.25">
      <c r="A7" s="7" t="s">
        <v>147</v>
      </c>
      <c r="B7" s="12" t="s">
        <v>13</v>
      </c>
      <c r="C7" s="15"/>
      <c r="D7" s="9">
        <f>IFERROR(VLOOKUP(C7,'Values Sheet '!A$3:B$25,2,FALSE),0)</f>
        <v>0</v>
      </c>
      <c r="E7" s="31"/>
      <c r="F7" s="36"/>
      <c r="G7" s="17">
        <f>IFERROR(VLOOKUP(F7,'Values Sheet '!A$2:B$25,2,FALSE),0)</f>
        <v>0</v>
      </c>
      <c r="H7" s="31"/>
      <c r="I7" s="36"/>
      <c r="J7" s="17">
        <f>IFERROR(VLOOKUP(I7,'Values Sheet '!A$2:B$25,2,FALSE),0)</f>
        <v>0</v>
      </c>
      <c r="K7" s="31"/>
      <c r="L7" s="36"/>
      <c r="M7" s="17">
        <f>IFERROR(VLOOKUP(L7,'Values Sheet '!A$2:B$25,2,FALSE),0)</f>
        <v>0</v>
      </c>
      <c r="N7" s="31"/>
      <c r="O7" s="36"/>
      <c r="P7" s="17">
        <f>IFERROR(VLOOKUP(O7,'Values Sheet '!A$2:B$25,2,FALSE),0)</f>
        <v>0</v>
      </c>
      <c r="Q7" s="31"/>
      <c r="R7" s="28"/>
      <c r="S7" s="27">
        <f>IFERROR(VLOOKUP(R7,'Values Sheet '!A$2:B$25,2,FALSE),0)</f>
        <v>0</v>
      </c>
      <c r="T7" s="31"/>
      <c r="U7" s="39">
        <v>1</v>
      </c>
      <c r="V7" s="10"/>
      <c r="W7" s="10"/>
      <c r="X7" s="10"/>
      <c r="Y7" s="10"/>
      <c r="Z7" s="22">
        <f>SUM(D7,G7,J7,M7,P7,S7)</f>
        <v>0</v>
      </c>
      <c r="AA7" s="22">
        <f t="shared" si="5"/>
        <v>0</v>
      </c>
      <c r="AB7" s="20">
        <f t="shared" si="6"/>
        <v>0</v>
      </c>
      <c r="AC7" s="21">
        <f t="shared" si="7"/>
        <v>0</v>
      </c>
    </row>
    <row r="8" spans="1:29" x14ac:dyDescent="0.25">
      <c r="A8" s="7" t="s">
        <v>153</v>
      </c>
      <c r="B8" s="12" t="s">
        <v>13</v>
      </c>
      <c r="C8" s="15"/>
      <c r="D8" s="9"/>
      <c r="E8" s="31"/>
      <c r="F8" s="36"/>
      <c r="G8" s="17"/>
      <c r="H8" s="31"/>
      <c r="I8" s="36"/>
      <c r="J8" s="17"/>
      <c r="K8" s="31"/>
      <c r="L8" s="36"/>
      <c r="M8" s="17"/>
      <c r="N8" s="31"/>
      <c r="O8" s="36">
        <v>2</v>
      </c>
      <c r="P8" s="17">
        <f>IFERROR(VLOOKUP(O8,'Values Sheet '!A$2:B$25,2,FALSE),0)</f>
        <v>25</v>
      </c>
      <c r="Q8" s="31"/>
      <c r="R8" s="28">
        <v>2</v>
      </c>
      <c r="S8" s="27">
        <f>IFERROR(VLOOKUP(R8,'Values Sheet '!A$2:B$25,2,FALSE),0)</f>
        <v>25</v>
      </c>
      <c r="T8" s="31"/>
      <c r="U8" s="40"/>
      <c r="V8" s="10"/>
      <c r="W8" s="10"/>
      <c r="X8" s="10"/>
      <c r="Y8" s="10"/>
      <c r="Z8" s="22">
        <f t="shared" ref="Z8:Z9" si="8">SUM(D8,G8,J8,M8,P8,S8)</f>
        <v>50</v>
      </c>
      <c r="AA8" s="22">
        <f t="shared" ref="AA8:AA9" si="9">IF(SUM(E8,H8,K8,N8,Q8,T8)&gt;1,1,0)</f>
        <v>0</v>
      </c>
      <c r="AB8" s="20">
        <f t="shared" ref="AB8:AB9" si="10">IF(AND((V8+W8)&gt;0,(Y8+X8)&gt;0),1,0)</f>
        <v>0</v>
      </c>
      <c r="AC8" s="21">
        <f t="shared" ref="AC8:AC9" si="11">U8*Z8*AA8*AB8</f>
        <v>0</v>
      </c>
    </row>
    <row r="9" spans="1:29" x14ac:dyDescent="0.25">
      <c r="A9" s="7" t="s">
        <v>154</v>
      </c>
      <c r="B9" s="12" t="s">
        <v>13</v>
      </c>
      <c r="C9" s="15"/>
      <c r="D9" s="9"/>
      <c r="E9" s="31"/>
      <c r="F9" s="36"/>
      <c r="G9" s="17"/>
      <c r="H9" s="31"/>
      <c r="I9" s="36"/>
      <c r="J9" s="17"/>
      <c r="K9" s="31"/>
      <c r="L9" s="36"/>
      <c r="M9" s="17"/>
      <c r="N9" s="31"/>
      <c r="O9" s="36">
        <v>1</v>
      </c>
      <c r="P9" s="17">
        <f>IFERROR(VLOOKUP(O9,'Values Sheet '!A$2:B$25,2,FALSE),0)</f>
        <v>30</v>
      </c>
      <c r="Q9" s="31"/>
      <c r="R9" s="28">
        <v>1</v>
      </c>
      <c r="S9" s="27">
        <f>IFERROR(VLOOKUP(R9,'Values Sheet '!A$2:B$25,2,FALSE),0)</f>
        <v>30</v>
      </c>
      <c r="T9" s="31"/>
      <c r="U9" s="40"/>
      <c r="V9" s="10"/>
      <c r="W9" s="10"/>
      <c r="X9" s="10"/>
      <c r="Y9" s="10"/>
      <c r="Z9" s="22">
        <f t="shared" si="8"/>
        <v>60</v>
      </c>
      <c r="AA9" s="22">
        <f t="shared" si="9"/>
        <v>0</v>
      </c>
      <c r="AB9" s="20">
        <f t="shared" si="10"/>
        <v>0</v>
      </c>
      <c r="AC9" s="21">
        <f t="shared" si="11"/>
        <v>0</v>
      </c>
    </row>
    <row r="10" spans="1:29" x14ac:dyDescent="0.25">
      <c r="A10" s="7"/>
      <c r="B10" s="12"/>
      <c r="C10" s="15"/>
      <c r="D10" s="9">
        <f>IFERROR(VLOOKUP(C10,'Values Sheet '!A$3:B$25,2,FALSE),0)</f>
        <v>0</v>
      </c>
      <c r="E10" s="31"/>
      <c r="F10" s="36"/>
      <c r="G10" s="17">
        <f>IFERROR(VLOOKUP(F10,'Values Sheet '!A$2:B$25,2,FALSE),0)</f>
        <v>0</v>
      </c>
      <c r="H10" s="31"/>
      <c r="I10" s="36"/>
      <c r="J10" s="17">
        <f>IFERROR(VLOOKUP(I10,'Values Sheet '!A$2:B$25,2,FALSE),0)</f>
        <v>0</v>
      </c>
      <c r="K10" s="31"/>
      <c r="L10" s="36"/>
      <c r="M10" s="17">
        <f>IFERROR(VLOOKUP(L10,'Values Sheet '!A$2:B$25,2,FALSE),0)</f>
        <v>0</v>
      </c>
      <c r="N10" s="31"/>
      <c r="O10" s="36"/>
      <c r="P10" s="17">
        <f>IFERROR(VLOOKUP(O10,'Values Sheet '!A$2:B$25,2,FALSE),0)</f>
        <v>0</v>
      </c>
      <c r="Q10" s="31"/>
      <c r="R10" s="28"/>
      <c r="S10" s="26">
        <f>IFERROR(VLOOKUP(R10,'Values Sheet '!A$2:B$25,2,FALSE),0)</f>
        <v>0</v>
      </c>
      <c r="T10" s="31"/>
      <c r="U10" s="34"/>
      <c r="V10" s="10"/>
      <c r="W10" s="10"/>
      <c r="X10" s="10"/>
      <c r="Y10" s="10"/>
      <c r="Z10" s="22">
        <f t="shared" si="0"/>
        <v>0</v>
      </c>
      <c r="AA10" s="22">
        <f t="shared" si="1"/>
        <v>0</v>
      </c>
      <c r="AB10" s="20">
        <f t="shared" si="3"/>
        <v>0</v>
      </c>
      <c r="AC10" s="21">
        <f t="shared" si="2"/>
        <v>0</v>
      </c>
    </row>
    <row r="11" spans="1:29" x14ac:dyDescent="0.25">
      <c r="A11" s="7" t="s">
        <v>139</v>
      </c>
      <c r="B11" s="12" t="s">
        <v>23</v>
      </c>
      <c r="C11" s="15"/>
      <c r="D11" s="9">
        <f>IFERROR(VLOOKUP(C11,'Values Sheet '!A$3:B$25,2,FALSE),0)</f>
        <v>0</v>
      </c>
      <c r="E11" s="31"/>
      <c r="F11" s="36"/>
      <c r="G11" s="17">
        <f>IFERROR(VLOOKUP(F11,'Values Sheet '!A$2:B$25,2,FALSE),0)</f>
        <v>0</v>
      </c>
      <c r="H11" s="31">
        <v>1</v>
      </c>
      <c r="I11" s="36"/>
      <c r="J11" s="17">
        <f>IFERROR(VLOOKUP(I11,'Values Sheet '!A$2:B$25,2,FALSE),0)</f>
        <v>0</v>
      </c>
      <c r="K11" s="31"/>
      <c r="L11" s="36"/>
      <c r="M11" s="17">
        <f>IFERROR(VLOOKUP(L11,'Values Sheet '!A$2:B$25,2,FALSE),0)</f>
        <v>0</v>
      </c>
      <c r="N11" s="31"/>
      <c r="O11" s="36"/>
      <c r="P11" s="17">
        <f>IFERROR(VLOOKUP(O11,'Values Sheet '!A$2:B$25,2,FALSE),0)</f>
        <v>0</v>
      </c>
      <c r="Q11" s="31"/>
      <c r="R11" s="28"/>
      <c r="S11" s="26">
        <f>IFERROR(VLOOKUP(R11,'Values Sheet '!A$2:B$25,2,FALSE),0)</f>
        <v>0</v>
      </c>
      <c r="T11" s="31"/>
      <c r="U11" s="35"/>
      <c r="V11" s="10"/>
      <c r="W11" s="10"/>
      <c r="X11" s="10"/>
      <c r="Y11" s="10"/>
      <c r="Z11" s="22">
        <f t="shared" si="0"/>
        <v>0</v>
      </c>
      <c r="AA11" s="22">
        <f t="shared" si="1"/>
        <v>0</v>
      </c>
      <c r="AB11" s="20">
        <f t="shared" si="3"/>
        <v>0</v>
      </c>
      <c r="AC11" s="21">
        <f t="shared" si="2"/>
        <v>0</v>
      </c>
    </row>
    <row r="12" spans="1:29" x14ac:dyDescent="0.25">
      <c r="A12" s="7" t="s">
        <v>150</v>
      </c>
      <c r="B12" s="12" t="s">
        <v>23</v>
      </c>
      <c r="C12" s="15"/>
      <c r="D12" s="9">
        <f>IFERROR(VLOOKUP(C12,'Values Sheet '!A$3:B$25,2,FALSE),0)</f>
        <v>0</v>
      </c>
      <c r="E12" s="31"/>
      <c r="F12" s="36"/>
      <c r="G12" s="17">
        <f>IFERROR(VLOOKUP(F12,'Values Sheet '!A$2:B$25,2,FALSE),0)</f>
        <v>0</v>
      </c>
      <c r="H12" s="31"/>
      <c r="I12" s="36"/>
      <c r="J12" s="17">
        <f>IFERROR(VLOOKUP(I12,'Values Sheet '!A$2:B$25,2,FALSE),0)</f>
        <v>0</v>
      </c>
      <c r="K12" s="31"/>
      <c r="L12" s="36"/>
      <c r="M12" s="17">
        <f>IFERROR(VLOOKUP(L12,'Values Sheet '!A$2:B$25,2,FALSE),0)</f>
        <v>0</v>
      </c>
      <c r="N12" s="31"/>
      <c r="O12" s="36"/>
      <c r="P12" s="17">
        <f>IFERROR(VLOOKUP(O12,'Values Sheet '!A$2:B$25,2,FALSE),0)</f>
        <v>0</v>
      </c>
      <c r="Q12" s="31"/>
      <c r="R12" s="28">
        <v>2</v>
      </c>
      <c r="S12" s="26">
        <f>IFERROR(VLOOKUP(R12,'Values Sheet '!A$2:B$25,2,FALSE),0)</f>
        <v>25</v>
      </c>
      <c r="T12" s="31"/>
      <c r="U12" s="35">
        <v>1</v>
      </c>
      <c r="V12" s="10"/>
      <c r="W12" s="10"/>
      <c r="X12" s="10"/>
      <c r="Y12" s="10"/>
      <c r="Z12" s="22">
        <f t="shared" si="0"/>
        <v>25</v>
      </c>
      <c r="AA12" s="22">
        <f t="shared" si="1"/>
        <v>0</v>
      </c>
      <c r="AB12" s="20">
        <f t="shared" si="3"/>
        <v>0</v>
      </c>
      <c r="AC12" s="21">
        <f t="shared" si="2"/>
        <v>0</v>
      </c>
    </row>
    <row r="13" spans="1:29" x14ac:dyDescent="0.25">
      <c r="A13" s="7" t="s">
        <v>16</v>
      </c>
      <c r="B13" s="12" t="s">
        <v>23</v>
      </c>
      <c r="C13" s="15">
        <v>2</v>
      </c>
      <c r="D13" s="9">
        <f>IFERROR(VLOOKUP(C13,'Values Sheet '!A$3:B$25,2,FALSE),0)</f>
        <v>25</v>
      </c>
      <c r="E13" s="31">
        <v>1</v>
      </c>
      <c r="F13" s="36">
        <v>2</v>
      </c>
      <c r="G13" s="17">
        <f>IFERROR(VLOOKUP(F13,'Values Sheet '!A$2:B$25,2,FALSE),0)</f>
        <v>25</v>
      </c>
      <c r="H13" s="31"/>
      <c r="I13" s="36">
        <v>8</v>
      </c>
      <c r="J13" s="17">
        <f>IFERROR(VLOOKUP(I13,'Values Sheet '!A$2:B$25,2,FALSE),0)</f>
        <v>13</v>
      </c>
      <c r="K13" s="31"/>
      <c r="L13" s="36">
        <v>6</v>
      </c>
      <c r="M13" s="17">
        <f>IFERROR(VLOOKUP(L13,'Values Sheet '!A$2:B$25,2,FALSE),0)</f>
        <v>15</v>
      </c>
      <c r="N13" s="31"/>
      <c r="O13" s="36">
        <v>2</v>
      </c>
      <c r="P13" s="17">
        <f>IFERROR(VLOOKUP(O13,'Values Sheet '!A$2:B$25,2,FALSE),0)</f>
        <v>25</v>
      </c>
      <c r="Q13" s="31">
        <v>1</v>
      </c>
      <c r="R13" s="28"/>
      <c r="S13" s="26">
        <f>IFERROR(VLOOKUP(R13,'Values Sheet '!A$2:B$25,2,FALSE),0)</f>
        <v>0</v>
      </c>
      <c r="T13" s="31">
        <v>1</v>
      </c>
      <c r="U13" s="35">
        <v>1</v>
      </c>
      <c r="V13" s="10">
        <v>1</v>
      </c>
      <c r="W13" s="10"/>
      <c r="X13" s="10"/>
      <c r="Y13" s="10">
        <v>1</v>
      </c>
      <c r="Z13" s="22">
        <f t="shared" si="0"/>
        <v>103</v>
      </c>
      <c r="AA13" s="22">
        <f t="shared" si="1"/>
        <v>1</v>
      </c>
      <c r="AB13" s="20">
        <f t="shared" si="3"/>
        <v>1</v>
      </c>
      <c r="AC13" s="21">
        <f t="shared" si="2"/>
        <v>103</v>
      </c>
    </row>
    <row r="14" spans="1:29" x14ac:dyDescent="0.25">
      <c r="A14" s="7" t="s">
        <v>132</v>
      </c>
      <c r="B14" s="12" t="s">
        <v>23</v>
      </c>
      <c r="C14" s="15">
        <v>4</v>
      </c>
      <c r="D14" s="9">
        <f>IFERROR(VLOOKUP(C14,'Values Sheet '!A$3:B$25,2,FALSE),0)</f>
        <v>18</v>
      </c>
      <c r="E14" s="31"/>
      <c r="F14" s="36">
        <v>7</v>
      </c>
      <c r="G14" s="17">
        <f>IFERROR(VLOOKUP(F14,'Values Sheet '!A$2:B$25,2,FALSE),0)</f>
        <v>14</v>
      </c>
      <c r="H14" s="31"/>
      <c r="I14" s="36">
        <v>5</v>
      </c>
      <c r="J14" s="17">
        <f>IFERROR(VLOOKUP(I14,'Values Sheet '!A$2:B$25,2,FALSE),0)</f>
        <v>16</v>
      </c>
      <c r="K14" s="31"/>
      <c r="L14" s="36">
        <v>5</v>
      </c>
      <c r="M14" s="17">
        <f>IFERROR(VLOOKUP(L14,'Values Sheet '!A$2:B$25,2,FALSE),0)</f>
        <v>16</v>
      </c>
      <c r="N14" s="31"/>
      <c r="O14" s="36"/>
      <c r="P14" s="17">
        <f>IFERROR(VLOOKUP(O14,'Values Sheet '!A$2:B$25,2,FALSE),0)</f>
        <v>0</v>
      </c>
      <c r="Q14" s="31"/>
      <c r="R14" s="28"/>
      <c r="S14" s="26">
        <f>IFERROR(VLOOKUP(R14,'Values Sheet '!A$2:B$25,2,FALSE),0)</f>
        <v>0</v>
      </c>
      <c r="T14" s="31"/>
      <c r="U14" s="35"/>
      <c r="V14" s="10"/>
      <c r="W14" s="10"/>
      <c r="X14" s="10"/>
      <c r="Y14" s="10"/>
      <c r="Z14" s="22">
        <f t="shared" si="0"/>
        <v>64</v>
      </c>
      <c r="AA14" s="22">
        <f t="shared" si="1"/>
        <v>0</v>
      </c>
      <c r="AB14" s="20">
        <f t="shared" si="3"/>
        <v>0</v>
      </c>
      <c r="AC14" s="21">
        <f t="shared" si="2"/>
        <v>0</v>
      </c>
    </row>
    <row r="15" spans="1:29" x14ac:dyDescent="0.25">
      <c r="A15" s="7" t="s">
        <v>63</v>
      </c>
      <c r="B15" s="12" t="s">
        <v>23</v>
      </c>
      <c r="C15" s="15">
        <v>6</v>
      </c>
      <c r="D15" s="9">
        <f>IFERROR(VLOOKUP(C15,'Values Sheet '!A$3:B$25,2,FALSE),0)</f>
        <v>15</v>
      </c>
      <c r="E15" s="31"/>
      <c r="F15" s="36">
        <v>6</v>
      </c>
      <c r="G15" s="17">
        <f>IFERROR(VLOOKUP(F15,'Values Sheet '!A$2:B$25,2,FALSE),0)</f>
        <v>15</v>
      </c>
      <c r="H15" s="31"/>
      <c r="I15" s="36">
        <v>2</v>
      </c>
      <c r="J15" s="17">
        <f>IFERROR(VLOOKUP(I15,'Values Sheet '!A$2:B$25,2,FALSE),0)</f>
        <v>25</v>
      </c>
      <c r="K15" s="31">
        <v>1</v>
      </c>
      <c r="L15" s="36">
        <v>2</v>
      </c>
      <c r="M15" s="17">
        <f>IFERROR(VLOOKUP(L15,'Values Sheet '!A$2:B$25,2,FALSE),0)</f>
        <v>25</v>
      </c>
      <c r="N15" s="31">
        <v>1</v>
      </c>
      <c r="O15" s="36">
        <v>6</v>
      </c>
      <c r="P15" s="17">
        <f>IFERROR(VLOOKUP(O15,'Values Sheet '!A$2:B$25,2,FALSE),0)</f>
        <v>15</v>
      </c>
      <c r="Q15" s="31"/>
      <c r="R15" s="28"/>
      <c r="S15" s="26">
        <f>IFERROR(VLOOKUP(R15,'Values Sheet '!A$2:B$25,2,FALSE),0)</f>
        <v>0</v>
      </c>
      <c r="T15" s="31">
        <v>1</v>
      </c>
      <c r="U15" s="35">
        <v>1</v>
      </c>
      <c r="V15" s="10">
        <v>1</v>
      </c>
      <c r="W15" s="10"/>
      <c r="X15" s="10">
        <v>1</v>
      </c>
      <c r="Y15" s="10"/>
      <c r="Z15" s="22">
        <f t="shared" si="0"/>
        <v>95</v>
      </c>
      <c r="AA15" s="22">
        <f t="shared" si="1"/>
        <v>1</v>
      </c>
      <c r="AB15" s="20">
        <f t="shared" si="3"/>
        <v>1</v>
      </c>
      <c r="AC15" s="21">
        <f t="shared" si="2"/>
        <v>95</v>
      </c>
    </row>
    <row r="16" spans="1:29" x14ac:dyDescent="0.25">
      <c r="A16" s="7" t="s">
        <v>17</v>
      </c>
      <c r="B16" s="12" t="s">
        <v>23</v>
      </c>
      <c r="C16" s="15">
        <v>1</v>
      </c>
      <c r="D16" s="9">
        <f>IFERROR(VLOOKUP(C16,'Values Sheet '!A$3:B$25,2,FALSE),0)</f>
        <v>30</v>
      </c>
      <c r="E16" s="31"/>
      <c r="F16" s="36"/>
      <c r="G16" s="17">
        <f>IFERROR(VLOOKUP(F16,'Values Sheet '!A$2:B$25,2,FALSE),0)</f>
        <v>0</v>
      </c>
      <c r="H16" s="31"/>
      <c r="I16" s="36">
        <v>10</v>
      </c>
      <c r="J16" s="17">
        <f>IFERROR(VLOOKUP(I16,'Values Sheet '!A$2:B$25,2,FALSE),0)</f>
        <v>11</v>
      </c>
      <c r="K16" s="31">
        <v>1</v>
      </c>
      <c r="L16" s="36">
        <v>8</v>
      </c>
      <c r="M16" s="17">
        <f>IFERROR(VLOOKUP(L16,'Values Sheet '!A$2:B$25,2,FALSE),0)</f>
        <v>13</v>
      </c>
      <c r="N16" s="31"/>
      <c r="O16" s="36">
        <v>3</v>
      </c>
      <c r="P16" s="17">
        <f>IFERROR(VLOOKUP(O16,'Values Sheet '!A$2:B$25,2,FALSE),0)</f>
        <v>20</v>
      </c>
      <c r="Q16" s="31"/>
      <c r="R16" s="28">
        <v>4</v>
      </c>
      <c r="S16" s="26">
        <f>IFERROR(VLOOKUP(R16,'Values Sheet '!A$2:B$25,2,FALSE),0)</f>
        <v>18</v>
      </c>
      <c r="T16" s="31">
        <v>1</v>
      </c>
      <c r="U16" s="35">
        <v>1</v>
      </c>
      <c r="V16" s="10">
        <v>1</v>
      </c>
      <c r="W16" s="10"/>
      <c r="X16" s="10">
        <v>1</v>
      </c>
      <c r="Y16" s="10"/>
      <c r="Z16" s="22">
        <f t="shared" si="0"/>
        <v>92</v>
      </c>
      <c r="AA16" s="22">
        <f t="shared" si="1"/>
        <v>1</v>
      </c>
      <c r="AB16" s="20">
        <f t="shared" si="3"/>
        <v>1</v>
      </c>
      <c r="AC16" s="21">
        <f t="shared" si="2"/>
        <v>92</v>
      </c>
    </row>
    <row r="17" spans="1:29" x14ac:dyDescent="0.25">
      <c r="A17" s="7" t="s">
        <v>62</v>
      </c>
      <c r="B17" s="12" t="s">
        <v>23</v>
      </c>
      <c r="C17" s="15"/>
      <c r="D17" s="9">
        <f>IFERROR(VLOOKUP(C17,'Values Sheet '!A$3:B$25,2,FALSE),0)</f>
        <v>0</v>
      </c>
      <c r="E17" s="31"/>
      <c r="F17" s="36">
        <v>1</v>
      </c>
      <c r="G17" s="17">
        <f>IFERROR(VLOOKUP(F17,'Values Sheet '!A$2:B$25,2,FALSE),0)</f>
        <v>30</v>
      </c>
      <c r="H17" s="31"/>
      <c r="I17" s="36">
        <v>3</v>
      </c>
      <c r="J17" s="17">
        <f>IFERROR(VLOOKUP(I17,'Values Sheet '!A$2:B$25,2,FALSE),0)</f>
        <v>20</v>
      </c>
      <c r="K17" s="31">
        <v>1</v>
      </c>
      <c r="L17" s="36">
        <v>1</v>
      </c>
      <c r="M17" s="17">
        <f>IFERROR(VLOOKUP(L17,'Values Sheet '!A$2:B$25,2,FALSE),0)</f>
        <v>30</v>
      </c>
      <c r="N17" s="31">
        <v>1</v>
      </c>
      <c r="O17" s="36">
        <v>1</v>
      </c>
      <c r="P17" s="17">
        <f>IFERROR(VLOOKUP(O17,'Values Sheet '!A$2:B$25,2,FALSE),0)</f>
        <v>30</v>
      </c>
      <c r="Q17" s="31">
        <v>1</v>
      </c>
      <c r="R17" s="28"/>
      <c r="S17" s="26">
        <f>IFERROR(VLOOKUP(R17,'Values Sheet '!A$2:B$25,2,FALSE),0)</f>
        <v>0</v>
      </c>
      <c r="T17" s="31"/>
      <c r="U17" s="35">
        <v>1</v>
      </c>
      <c r="V17" s="10">
        <v>1</v>
      </c>
      <c r="W17" s="10"/>
      <c r="X17" s="10">
        <v>1</v>
      </c>
      <c r="Y17" s="10"/>
      <c r="Z17" s="22">
        <f t="shared" si="0"/>
        <v>110</v>
      </c>
      <c r="AA17" s="22">
        <f t="shared" si="1"/>
        <v>1</v>
      </c>
      <c r="AB17" s="20">
        <f t="shared" si="3"/>
        <v>1</v>
      </c>
      <c r="AC17" s="21">
        <f t="shared" si="2"/>
        <v>110</v>
      </c>
    </row>
    <row r="18" spans="1:29" x14ac:dyDescent="0.25">
      <c r="A18" s="7" t="s">
        <v>130</v>
      </c>
      <c r="B18" s="12" t="s">
        <v>23</v>
      </c>
      <c r="C18" s="15">
        <v>3</v>
      </c>
      <c r="D18" s="9">
        <f>IFERROR(VLOOKUP(C18,'Values Sheet '!A$3:B$25,2,FALSE),0)</f>
        <v>20</v>
      </c>
      <c r="E18" s="31"/>
      <c r="F18" s="36"/>
      <c r="G18" s="17">
        <f>IFERROR(VLOOKUP(F18,'Values Sheet '!A$2:B$25,2,FALSE),0)</f>
        <v>0</v>
      </c>
      <c r="H18" s="31"/>
      <c r="I18" s="36">
        <v>4</v>
      </c>
      <c r="J18" s="17">
        <f>IFERROR(VLOOKUP(I18,'Values Sheet '!A$2:B$25,2,FALSE),0)</f>
        <v>18</v>
      </c>
      <c r="K18" s="31">
        <v>1</v>
      </c>
      <c r="L18" s="36"/>
      <c r="M18" s="17">
        <f>IFERROR(VLOOKUP(L18,'Values Sheet '!A$2:B$25,2,FALSE),0)</f>
        <v>0</v>
      </c>
      <c r="N18" s="31"/>
      <c r="O18" s="36">
        <v>7</v>
      </c>
      <c r="P18" s="17">
        <f>IFERROR(VLOOKUP(O18,'Values Sheet '!A$2:B$25,2,FALSE),0)</f>
        <v>14</v>
      </c>
      <c r="Q18" s="31">
        <v>1</v>
      </c>
      <c r="R18" s="28">
        <v>7</v>
      </c>
      <c r="S18" s="26">
        <f>IFERROR(VLOOKUP(R18,'Values Sheet '!A$2:B$25,2,FALSE),0)</f>
        <v>14</v>
      </c>
      <c r="T18" s="31">
        <v>1</v>
      </c>
      <c r="U18" s="35">
        <v>1</v>
      </c>
      <c r="V18" s="10">
        <v>1</v>
      </c>
      <c r="W18" s="10"/>
      <c r="X18" s="10">
        <v>1</v>
      </c>
      <c r="Y18" s="10">
        <v>1</v>
      </c>
      <c r="Z18" s="22">
        <f t="shared" si="0"/>
        <v>66</v>
      </c>
      <c r="AA18" s="22">
        <f t="shared" si="1"/>
        <v>1</v>
      </c>
      <c r="AB18" s="20">
        <f t="shared" si="3"/>
        <v>1</v>
      </c>
      <c r="AC18" s="21">
        <f t="shared" si="2"/>
        <v>66</v>
      </c>
    </row>
    <row r="19" spans="1:29" x14ac:dyDescent="0.25">
      <c r="A19" s="7" t="s">
        <v>20</v>
      </c>
      <c r="B19" s="12" t="s">
        <v>23</v>
      </c>
      <c r="C19" s="15"/>
      <c r="D19" s="9">
        <f>IFERROR(VLOOKUP(C19,'Values Sheet '!A$3:B$25,2,FALSE),0)</f>
        <v>0</v>
      </c>
      <c r="E19" s="31"/>
      <c r="F19" s="36">
        <v>3</v>
      </c>
      <c r="G19" s="17">
        <f>IFERROR(VLOOKUP(F19,'Values Sheet '!A$2:B$25,2,FALSE),0)</f>
        <v>20</v>
      </c>
      <c r="H19" s="31"/>
      <c r="I19" s="36">
        <v>9</v>
      </c>
      <c r="J19" s="17">
        <f>IFERROR(VLOOKUP(I19,'Values Sheet '!A$2:B$25,2,FALSE),0)</f>
        <v>12</v>
      </c>
      <c r="K19" s="31"/>
      <c r="L19" s="36">
        <v>7</v>
      </c>
      <c r="M19" s="17">
        <f>IFERROR(VLOOKUP(L19,'Values Sheet '!A$2:B$25,2,FALSE),0)</f>
        <v>14</v>
      </c>
      <c r="N19" s="31"/>
      <c r="O19" s="36">
        <v>5</v>
      </c>
      <c r="P19" s="17">
        <f>IFERROR(VLOOKUP(O19,'Values Sheet '!A$2:B$25,2,FALSE),0)</f>
        <v>16</v>
      </c>
      <c r="Q19" s="31"/>
      <c r="R19" s="28">
        <v>6</v>
      </c>
      <c r="S19" s="26">
        <f>IFERROR(VLOOKUP(R19,'Values Sheet '!A$2:B$25,2,FALSE),0)</f>
        <v>15</v>
      </c>
      <c r="T19" s="31"/>
      <c r="U19" s="35">
        <v>1</v>
      </c>
      <c r="V19" s="10">
        <v>1</v>
      </c>
      <c r="W19" s="10"/>
      <c r="X19" s="10"/>
      <c r="Y19" s="10"/>
      <c r="Z19" s="22">
        <f t="shared" si="0"/>
        <v>77</v>
      </c>
      <c r="AA19" s="22">
        <f t="shared" si="1"/>
        <v>0</v>
      </c>
      <c r="AB19" s="20">
        <f t="shared" si="3"/>
        <v>0</v>
      </c>
      <c r="AC19" s="21">
        <f t="shared" si="2"/>
        <v>0</v>
      </c>
    </row>
    <row r="20" spans="1:29" x14ac:dyDescent="0.25">
      <c r="A20" s="7" t="s">
        <v>74</v>
      </c>
      <c r="B20" s="12" t="s">
        <v>23</v>
      </c>
      <c r="C20" s="15"/>
      <c r="D20" s="9">
        <f>IFERROR(VLOOKUP(C20,'Values Sheet '!A$3:B$25,2,FALSE),0)</f>
        <v>0</v>
      </c>
      <c r="E20" s="31"/>
      <c r="F20" s="36">
        <v>4</v>
      </c>
      <c r="G20" s="17">
        <f>IFERROR(VLOOKUP(F20,'Values Sheet '!A$2:B$25,2,FALSE),0)</f>
        <v>18</v>
      </c>
      <c r="H20" s="31">
        <v>2</v>
      </c>
      <c r="I20" s="36">
        <v>6</v>
      </c>
      <c r="J20" s="17">
        <f>IFERROR(VLOOKUP(I20,'Values Sheet '!A$2:B$25,2,FALSE),0)</f>
        <v>15</v>
      </c>
      <c r="K20" s="31"/>
      <c r="L20" s="36">
        <v>9</v>
      </c>
      <c r="M20" s="17">
        <f>IFERROR(VLOOKUP(L20,'Values Sheet '!A$2:B$25,2,FALSE),0)</f>
        <v>12</v>
      </c>
      <c r="N20" s="31"/>
      <c r="O20" s="36">
        <v>8</v>
      </c>
      <c r="P20" s="17">
        <f>IFERROR(VLOOKUP(O20,'Values Sheet '!A$2:B$25,2,FALSE),0)</f>
        <v>13</v>
      </c>
      <c r="Q20" s="31"/>
      <c r="R20" s="28">
        <v>5</v>
      </c>
      <c r="S20" s="26">
        <f>IFERROR(VLOOKUP(R20,'Values Sheet '!A$2:B$25,2,FALSE),0)</f>
        <v>16</v>
      </c>
      <c r="T20" s="31"/>
      <c r="U20" s="35">
        <v>1</v>
      </c>
      <c r="V20" s="10">
        <v>1</v>
      </c>
      <c r="W20" s="10"/>
      <c r="X20" s="10">
        <v>1</v>
      </c>
      <c r="Y20" s="10"/>
      <c r="Z20" s="22">
        <f t="shared" si="0"/>
        <v>74</v>
      </c>
      <c r="AA20" s="22">
        <f t="shared" si="1"/>
        <v>1</v>
      </c>
      <c r="AB20" s="20">
        <f t="shared" si="3"/>
        <v>1</v>
      </c>
      <c r="AC20" s="21">
        <f t="shared" si="2"/>
        <v>74</v>
      </c>
    </row>
    <row r="21" spans="1:29" x14ac:dyDescent="0.25">
      <c r="A21" s="7" t="s">
        <v>8</v>
      </c>
      <c r="B21" s="12" t="s">
        <v>23</v>
      </c>
      <c r="C21" s="15"/>
      <c r="D21" s="9">
        <f>IFERROR(VLOOKUP(C21,'Values Sheet '!A$3:B$25,2,FALSE),0)</f>
        <v>0</v>
      </c>
      <c r="E21" s="31">
        <v>1</v>
      </c>
      <c r="F21" s="36">
        <v>5</v>
      </c>
      <c r="G21" s="17">
        <f>IFERROR(VLOOKUP(F21,'Values Sheet '!A$2:B$25,2,FALSE),0)</f>
        <v>16</v>
      </c>
      <c r="H21" s="31">
        <v>1</v>
      </c>
      <c r="I21" s="36">
        <v>11</v>
      </c>
      <c r="J21" s="17">
        <f>IFERROR(VLOOKUP(I21,'Values Sheet '!A$2:B$25,2,FALSE),0)</f>
        <v>10</v>
      </c>
      <c r="K21" s="31">
        <v>1</v>
      </c>
      <c r="L21" s="36">
        <v>12</v>
      </c>
      <c r="M21" s="17">
        <f>IFERROR(VLOOKUP(L21,'Values Sheet '!A$2:B$25,2,FALSE),0)</f>
        <v>9</v>
      </c>
      <c r="N21" s="31">
        <v>1</v>
      </c>
      <c r="O21" s="36">
        <v>9</v>
      </c>
      <c r="P21" s="17">
        <f>IFERROR(VLOOKUP(O21,'Values Sheet '!A$2:B$25,2,FALSE),0)</f>
        <v>12</v>
      </c>
      <c r="Q21" s="31">
        <v>1</v>
      </c>
      <c r="R21" s="28"/>
      <c r="S21" s="26">
        <f>IFERROR(VLOOKUP(R21,'Values Sheet '!A$2:B$25,2,FALSE),0)</f>
        <v>0</v>
      </c>
      <c r="T21" s="31"/>
      <c r="U21" s="35">
        <v>1</v>
      </c>
      <c r="V21" s="10">
        <v>1</v>
      </c>
      <c r="W21" s="10"/>
      <c r="X21" s="10"/>
      <c r="Y21" s="10">
        <v>1</v>
      </c>
      <c r="Z21" s="22">
        <f t="shared" si="0"/>
        <v>47</v>
      </c>
      <c r="AA21" s="22">
        <f t="shared" si="1"/>
        <v>1</v>
      </c>
      <c r="AB21" s="20">
        <f t="shared" si="3"/>
        <v>1</v>
      </c>
      <c r="AC21" s="21">
        <f t="shared" si="2"/>
        <v>47</v>
      </c>
    </row>
    <row r="22" spans="1:29" x14ac:dyDescent="0.25">
      <c r="A22" s="7" t="s">
        <v>76</v>
      </c>
      <c r="B22" s="12" t="s">
        <v>23</v>
      </c>
      <c r="C22" s="15">
        <v>7</v>
      </c>
      <c r="D22" s="9">
        <f>IFERROR(VLOOKUP(C22,'Values Sheet '!A$3:B$25,2,FALSE),0)</f>
        <v>14</v>
      </c>
      <c r="E22" s="31"/>
      <c r="F22" s="36" t="s">
        <v>10</v>
      </c>
      <c r="G22" s="17">
        <f>IFERROR(VLOOKUP(F22,'Values Sheet '!A$2:B$25,2,FALSE),0)</f>
        <v>0</v>
      </c>
      <c r="H22" s="31"/>
      <c r="I22" s="36"/>
      <c r="J22" s="17">
        <f>IFERROR(VLOOKUP(I22,'Values Sheet '!A$2:B$25,2,FALSE),0)</f>
        <v>0</v>
      </c>
      <c r="K22" s="31"/>
      <c r="L22" s="36"/>
      <c r="M22" s="17">
        <f>IFERROR(VLOOKUP(L22,'Values Sheet '!A$2:B$25,2,FALSE),0)</f>
        <v>0</v>
      </c>
      <c r="N22" s="31"/>
      <c r="O22" s="36"/>
      <c r="P22" s="17">
        <f>IFERROR(VLOOKUP(O22,'Values Sheet '!A$2:B$25,2,FALSE),0)</f>
        <v>0</v>
      </c>
      <c r="Q22" s="31"/>
      <c r="R22" s="28"/>
      <c r="S22" s="26">
        <f>IFERROR(VLOOKUP(R22,'Values Sheet '!A$2:B$25,2,FALSE),0)</f>
        <v>0</v>
      </c>
      <c r="T22" s="31"/>
      <c r="U22" s="35">
        <v>1</v>
      </c>
      <c r="V22" s="10"/>
      <c r="W22" s="10"/>
      <c r="X22" s="10"/>
      <c r="Y22" s="10"/>
      <c r="Z22" s="22">
        <f t="shared" si="0"/>
        <v>14</v>
      </c>
      <c r="AA22" s="22">
        <f t="shared" si="1"/>
        <v>0</v>
      </c>
      <c r="AB22" s="20">
        <f t="shared" si="3"/>
        <v>0</v>
      </c>
      <c r="AC22" s="21">
        <f t="shared" si="2"/>
        <v>0</v>
      </c>
    </row>
    <row r="23" spans="1:29" x14ac:dyDescent="0.25">
      <c r="A23" s="7" t="s">
        <v>131</v>
      </c>
      <c r="B23" s="12" t="s">
        <v>23</v>
      </c>
      <c r="C23" s="15">
        <v>8</v>
      </c>
      <c r="D23" s="9">
        <f>IFERROR(VLOOKUP(C23,'Values Sheet '!A$3:B$25,2,FALSE),0)</f>
        <v>13</v>
      </c>
      <c r="E23" s="31"/>
      <c r="F23" s="36"/>
      <c r="G23" s="17">
        <f>IFERROR(VLOOKUP(F23,'Values Sheet '!A$2:B$25,2,FALSE),0)</f>
        <v>0</v>
      </c>
      <c r="H23" s="31"/>
      <c r="I23" s="36"/>
      <c r="J23" s="17">
        <f>IFERROR(VLOOKUP(I23,'Values Sheet '!A$2:B$25,2,FALSE),0)</f>
        <v>0</v>
      </c>
      <c r="K23" s="31"/>
      <c r="L23" s="36"/>
      <c r="M23" s="17">
        <f>IFERROR(VLOOKUP(L23,'Values Sheet '!A$2:B$25,2,FALSE),0)</f>
        <v>0</v>
      </c>
      <c r="N23" s="31"/>
      <c r="O23" s="36"/>
      <c r="P23" s="17">
        <f>IFERROR(VLOOKUP(O23,'Values Sheet '!A$2:B$25,2,FALSE),0)</f>
        <v>0</v>
      </c>
      <c r="Q23" s="31"/>
      <c r="R23" s="28"/>
      <c r="S23" s="26">
        <f>IFERROR(VLOOKUP(R23,'Values Sheet '!A$2:B$25,2,FALSE),0)</f>
        <v>0</v>
      </c>
      <c r="T23" s="31"/>
      <c r="U23" s="35"/>
      <c r="V23" s="10"/>
      <c r="W23" s="10"/>
      <c r="X23" s="10"/>
      <c r="Y23" s="10"/>
      <c r="Z23" s="22">
        <f t="shared" si="0"/>
        <v>13</v>
      </c>
      <c r="AA23" s="22">
        <f t="shared" si="1"/>
        <v>0</v>
      </c>
      <c r="AB23" s="20">
        <f t="shared" si="3"/>
        <v>0</v>
      </c>
      <c r="AC23" s="21">
        <f t="shared" si="2"/>
        <v>0</v>
      </c>
    </row>
    <row r="24" spans="1:29" x14ac:dyDescent="0.25">
      <c r="A24" s="7" t="s">
        <v>22</v>
      </c>
      <c r="B24" s="12" t="s">
        <v>23</v>
      </c>
      <c r="C24" s="15"/>
      <c r="D24" s="9">
        <f>IFERROR(VLOOKUP(C24,'Values Sheet '!A$3:B$25,2,FALSE),0)</f>
        <v>0</v>
      </c>
      <c r="E24" s="31">
        <v>1</v>
      </c>
      <c r="F24" s="36">
        <v>8</v>
      </c>
      <c r="G24" s="17">
        <f>IFERROR(VLOOKUP(F24,'Values Sheet '!A$2:B$25,2,FALSE),0)</f>
        <v>13</v>
      </c>
      <c r="H24" s="31"/>
      <c r="I24" s="36"/>
      <c r="J24" s="17">
        <f>IFERROR(VLOOKUP(I24,'Values Sheet '!A$2:B$25,2,FALSE),0)</f>
        <v>0</v>
      </c>
      <c r="K24" s="31">
        <v>1</v>
      </c>
      <c r="L24" s="36"/>
      <c r="M24" s="17">
        <f>IFERROR(VLOOKUP(L24,'Values Sheet '!A$2:B$25,2,FALSE),0)</f>
        <v>0</v>
      </c>
      <c r="N24" s="31"/>
      <c r="O24" s="36"/>
      <c r="P24" s="17">
        <f>IFERROR(VLOOKUP(O24,'Values Sheet '!A$2:B$25,2,FALSE),0)</f>
        <v>0</v>
      </c>
      <c r="Q24" s="31"/>
      <c r="R24" s="28"/>
      <c r="S24" s="26">
        <f>IFERROR(VLOOKUP(R24,'Values Sheet '!A$2:B$25,2,FALSE),0)</f>
        <v>0</v>
      </c>
      <c r="T24" s="31"/>
      <c r="U24" s="35"/>
      <c r="V24" s="10"/>
      <c r="W24" s="10"/>
      <c r="X24" s="10"/>
      <c r="Y24" s="10"/>
      <c r="Z24" s="22">
        <f t="shared" si="0"/>
        <v>13</v>
      </c>
      <c r="AA24" s="22">
        <f t="shared" si="1"/>
        <v>1</v>
      </c>
      <c r="AB24" s="20">
        <f t="shared" si="3"/>
        <v>0</v>
      </c>
      <c r="AC24" s="21">
        <f t="shared" si="2"/>
        <v>0</v>
      </c>
    </row>
    <row r="25" spans="1:29" x14ac:dyDescent="0.25">
      <c r="A25" s="7" t="s">
        <v>83</v>
      </c>
      <c r="B25" s="12" t="s">
        <v>23</v>
      </c>
      <c r="C25" s="15"/>
      <c r="D25" s="9">
        <f>IFERROR(VLOOKUP(C25,'Values Sheet '!A$3:B$25,2,FALSE),0)</f>
        <v>0</v>
      </c>
      <c r="E25" s="31">
        <v>1</v>
      </c>
      <c r="F25" s="36">
        <v>9</v>
      </c>
      <c r="G25" s="17">
        <f>IFERROR(VLOOKUP(F25,'Values Sheet '!A$2:B$25,2,FALSE),0)</f>
        <v>12</v>
      </c>
      <c r="H25" s="31">
        <v>1</v>
      </c>
      <c r="I25" s="36">
        <v>7</v>
      </c>
      <c r="J25" s="17">
        <f>IFERROR(VLOOKUP(I25,'Values Sheet '!A$2:B$25,2,FALSE),0)</f>
        <v>14</v>
      </c>
      <c r="K25" s="31">
        <v>1</v>
      </c>
      <c r="L25" s="36">
        <v>3</v>
      </c>
      <c r="M25" s="17">
        <f>IFERROR(VLOOKUP(L25,'Values Sheet '!A$2:B$25,2,FALSE),0)</f>
        <v>20</v>
      </c>
      <c r="N25" s="31">
        <v>1</v>
      </c>
      <c r="O25" s="36">
        <v>4</v>
      </c>
      <c r="P25" s="17">
        <f>IFERROR(VLOOKUP(O25,'Values Sheet '!A$2:B$25,2,FALSE),0)</f>
        <v>18</v>
      </c>
      <c r="Q25" s="31">
        <v>1</v>
      </c>
      <c r="R25" s="28">
        <v>3</v>
      </c>
      <c r="S25" s="26">
        <f>IFERROR(VLOOKUP(R25,'Values Sheet '!A$2:B$25,2,FALSE),0)</f>
        <v>20</v>
      </c>
      <c r="T25" s="31">
        <v>1</v>
      </c>
      <c r="U25" s="35">
        <v>1</v>
      </c>
      <c r="V25" s="10">
        <v>1</v>
      </c>
      <c r="W25" s="10"/>
      <c r="X25" s="10"/>
      <c r="Y25" s="10">
        <v>1</v>
      </c>
      <c r="Z25" s="22">
        <f t="shared" si="0"/>
        <v>84</v>
      </c>
      <c r="AA25" s="22">
        <f t="shared" si="1"/>
        <v>1</v>
      </c>
      <c r="AB25" s="20">
        <f t="shared" si="3"/>
        <v>1</v>
      </c>
      <c r="AC25" s="21">
        <f t="shared" si="2"/>
        <v>84</v>
      </c>
    </row>
    <row r="26" spans="1:29" x14ac:dyDescent="0.25">
      <c r="A26" s="7" t="s">
        <v>5</v>
      </c>
      <c r="B26" s="12" t="s">
        <v>23</v>
      </c>
      <c r="C26" s="15"/>
      <c r="D26" s="9">
        <f>IFERROR(VLOOKUP(C26,'Values Sheet '!A$3:B$25,2,FALSE),0)</f>
        <v>0</v>
      </c>
      <c r="E26" s="31"/>
      <c r="F26" s="36">
        <v>10</v>
      </c>
      <c r="G26" s="17">
        <f>IFERROR(VLOOKUP(F26,'Values Sheet '!A$2:B$25,2,FALSE),0)</f>
        <v>11</v>
      </c>
      <c r="H26" s="31"/>
      <c r="I26" s="36"/>
      <c r="J26" s="17">
        <f>IFERROR(VLOOKUP(I26,'Values Sheet '!A$2:B$25,2,FALSE),0)</f>
        <v>0</v>
      </c>
      <c r="K26" s="31"/>
      <c r="L26" s="36"/>
      <c r="M26" s="17">
        <f>IFERROR(VLOOKUP(L26,'Values Sheet '!A$2:B$25,2,FALSE),0)</f>
        <v>0</v>
      </c>
      <c r="N26" s="31"/>
      <c r="O26" s="36"/>
      <c r="P26" s="17">
        <f>IFERROR(VLOOKUP(O26,'Values Sheet '!A$2:B$25,2,FALSE),0)</f>
        <v>0</v>
      </c>
      <c r="Q26" s="31"/>
      <c r="R26" s="28"/>
      <c r="S26" s="26">
        <f>IFERROR(VLOOKUP(R26,'Values Sheet '!A$2:B$25,2,FALSE),0)</f>
        <v>0</v>
      </c>
      <c r="T26" s="31"/>
      <c r="U26" s="35">
        <v>1</v>
      </c>
      <c r="V26" s="10"/>
      <c r="W26" s="10"/>
      <c r="X26" s="10"/>
      <c r="Y26" s="10"/>
      <c r="Z26" s="22">
        <f t="shared" si="0"/>
        <v>11</v>
      </c>
      <c r="AA26" s="22">
        <f t="shared" si="1"/>
        <v>0</v>
      </c>
      <c r="AB26" s="20">
        <f t="shared" si="3"/>
        <v>0</v>
      </c>
      <c r="AC26" s="21">
        <f t="shared" si="2"/>
        <v>0</v>
      </c>
    </row>
    <row r="27" spans="1:29" x14ac:dyDescent="0.25">
      <c r="A27" s="7" t="s">
        <v>75</v>
      </c>
      <c r="B27" s="12" t="s">
        <v>23</v>
      </c>
      <c r="C27" s="15"/>
      <c r="D27" s="9">
        <f>IFERROR(VLOOKUP(C27,'Values Sheet '!A$3:B$25,2,FALSE),0)</f>
        <v>0</v>
      </c>
      <c r="E27" s="31"/>
      <c r="F27" s="36">
        <v>12</v>
      </c>
      <c r="G27" s="17">
        <f>IFERROR(VLOOKUP(F27,'Values Sheet '!A$2:B$25,2,FALSE),0)</f>
        <v>9</v>
      </c>
      <c r="H27" s="31"/>
      <c r="I27" s="36"/>
      <c r="J27" s="17">
        <f>IFERROR(VLOOKUP(I27,'Values Sheet '!A$2:B$25,2,FALSE),0)</f>
        <v>0</v>
      </c>
      <c r="K27" s="31"/>
      <c r="L27" s="36">
        <v>11</v>
      </c>
      <c r="M27" s="17">
        <f>IFERROR(VLOOKUP(L27,'Values Sheet '!A$2:B$25,2,FALSE),0)</f>
        <v>10</v>
      </c>
      <c r="N27" s="31"/>
      <c r="O27" s="36"/>
      <c r="P27" s="17">
        <f>IFERROR(VLOOKUP(O27,'Values Sheet '!A$2:B$25,2,FALSE),0)</f>
        <v>0</v>
      </c>
      <c r="Q27" s="31"/>
      <c r="R27" s="28"/>
      <c r="S27" s="26">
        <f>IFERROR(VLOOKUP(R27,'Values Sheet '!A$2:B$25,2,FALSE),0)</f>
        <v>0</v>
      </c>
      <c r="T27" s="31"/>
      <c r="U27" s="35"/>
      <c r="V27" s="10"/>
      <c r="W27" s="10"/>
      <c r="X27" s="10"/>
      <c r="Y27" s="10"/>
      <c r="Z27" s="22">
        <f t="shared" si="0"/>
        <v>19</v>
      </c>
      <c r="AA27" s="22">
        <f t="shared" si="1"/>
        <v>0</v>
      </c>
      <c r="AB27" s="20">
        <f t="shared" si="3"/>
        <v>0</v>
      </c>
      <c r="AC27" s="21">
        <f t="shared" si="2"/>
        <v>0</v>
      </c>
    </row>
    <row r="28" spans="1:29" x14ac:dyDescent="0.25">
      <c r="A28" s="7" t="s">
        <v>126</v>
      </c>
      <c r="B28" s="12" t="s">
        <v>23</v>
      </c>
      <c r="C28" s="15"/>
      <c r="D28" s="9">
        <f>IFERROR(VLOOKUP(C28,'Values Sheet '!A$3:B$25,2,FALSE),0)</f>
        <v>0</v>
      </c>
      <c r="E28" s="31"/>
      <c r="F28" s="36">
        <v>13</v>
      </c>
      <c r="G28" s="17">
        <f>IFERROR(VLOOKUP(F28,'Values Sheet '!A$2:B$25,2,FALSE),0)</f>
        <v>8</v>
      </c>
      <c r="H28" s="31"/>
      <c r="I28" s="36"/>
      <c r="J28" s="17">
        <f>IFERROR(VLOOKUP(I28,'Values Sheet '!A$2:B$25,2,FALSE),0)</f>
        <v>0</v>
      </c>
      <c r="K28" s="31"/>
      <c r="L28" s="36">
        <v>10</v>
      </c>
      <c r="M28" s="17">
        <f>IFERROR(VLOOKUP(L28,'Values Sheet '!A$2:B$25,2,FALSE),0)</f>
        <v>11</v>
      </c>
      <c r="N28" s="31"/>
      <c r="O28" s="36"/>
      <c r="P28" s="17">
        <f>IFERROR(VLOOKUP(O28,'Values Sheet '!A$2:B$25,2,FALSE),0)</f>
        <v>0</v>
      </c>
      <c r="Q28" s="31"/>
      <c r="R28" s="28"/>
      <c r="S28" s="26">
        <f>IFERROR(VLOOKUP(R28,'Values Sheet '!A$2:B$25,2,FALSE),0)</f>
        <v>0</v>
      </c>
      <c r="T28" s="31"/>
      <c r="U28" s="35"/>
      <c r="V28" s="10"/>
      <c r="W28" s="10"/>
      <c r="X28" s="10"/>
      <c r="Y28" s="10"/>
      <c r="Z28" s="22">
        <f t="shared" si="0"/>
        <v>19</v>
      </c>
      <c r="AA28" s="22">
        <f t="shared" si="1"/>
        <v>0</v>
      </c>
      <c r="AB28" s="20">
        <f t="shared" si="3"/>
        <v>0</v>
      </c>
      <c r="AC28" s="21">
        <f t="shared" si="2"/>
        <v>0</v>
      </c>
    </row>
    <row r="29" spans="1:29" x14ac:dyDescent="0.25">
      <c r="A29" s="7" t="s">
        <v>129</v>
      </c>
      <c r="B29" s="12" t="s">
        <v>23</v>
      </c>
      <c r="C29" s="15">
        <v>5</v>
      </c>
      <c r="D29" s="9">
        <f>IFERROR(VLOOKUP(C29,'Values Sheet '!A$3:B$25,2,FALSE),0)</f>
        <v>16</v>
      </c>
      <c r="E29" s="31"/>
      <c r="F29" s="36">
        <v>11</v>
      </c>
      <c r="G29" s="17">
        <f>IFERROR(VLOOKUP(F29,'Values Sheet '!A$2:B$25,2,FALSE),0)</f>
        <v>10</v>
      </c>
      <c r="H29" s="31"/>
      <c r="I29" s="36">
        <v>1</v>
      </c>
      <c r="J29" s="17">
        <f>IFERROR(VLOOKUP(I29,'Values Sheet '!A$2:B$25,2,FALSE),0)</f>
        <v>30</v>
      </c>
      <c r="K29" s="31"/>
      <c r="L29" s="36">
        <v>4</v>
      </c>
      <c r="M29" s="17">
        <f>IFERROR(VLOOKUP(L29,'Values Sheet '!A$2:B$25,2,FALSE),0)</f>
        <v>18</v>
      </c>
      <c r="N29" s="31"/>
      <c r="O29" s="36"/>
      <c r="P29" s="17">
        <f>IFERROR(VLOOKUP(O29,'Values Sheet '!A$2:B$25,2,FALSE),0)</f>
        <v>0</v>
      </c>
      <c r="Q29" s="31"/>
      <c r="R29" s="28">
        <v>1</v>
      </c>
      <c r="S29" s="26">
        <f>IFERROR(VLOOKUP(R29,'Values Sheet '!A$2:B$25,2,FALSE),0)</f>
        <v>30</v>
      </c>
      <c r="T29" s="31"/>
      <c r="U29" s="35">
        <v>1</v>
      </c>
      <c r="V29" s="10"/>
      <c r="W29" s="10"/>
      <c r="X29" s="10"/>
      <c r="Y29" s="10"/>
      <c r="Z29" s="22">
        <f t="shared" si="0"/>
        <v>104</v>
      </c>
      <c r="AA29" s="22">
        <f t="shared" si="1"/>
        <v>0</v>
      </c>
      <c r="AB29" s="20">
        <f t="shared" si="3"/>
        <v>0</v>
      </c>
      <c r="AC29" s="21">
        <f t="shared" si="2"/>
        <v>0</v>
      </c>
    </row>
    <row r="30" spans="1:29" x14ac:dyDescent="0.25">
      <c r="A30" s="7"/>
      <c r="B30" s="12"/>
      <c r="C30" s="15"/>
      <c r="D30" s="9">
        <f>IFERROR(VLOOKUP(C30,'Values Sheet '!A$3:B$25,2,FALSE),0)</f>
        <v>0</v>
      </c>
      <c r="E30" s="31"/>
      <c r="F30" s="36"/>
      <c r="G30" s="17">
        <f>IFERROR(VLOOKUP(F30,'Values Sheet '!A$2:B$25,2,FALSE),0)</f>
        <v>0</v>
      </c>
      <c r="H30" s="31"/>
      <c r="I30" s="36"/>
      <c r="J30" s="17">
        <f>IFERROR(VLOOKUP(I30,'Values Sheet '!A$2:B$25,2,FALSE),0)</f>
        <v>0</v>
      </c>
      <c r="K30" s="31"/>
      <c r="L30" s="36"/>
      <c r="M30" s="17">
        <f>IFERROR(VLOOKUP(L30,'Values Sheet '!A$2:B$25,2,FALSE),0)</f>
        <v>0</v>
      </c>
      <c r="N30" s="31"/>
      <c r="O30" s="36"/>
      <c r="P30" s="17">
        <f>IFERROR(VLOOKUP(O30,'Values Sheet '!A$2:B$25,2,FALSE),0)</f>
        <v>0</v>
      </c>
      <c r="Q30" s="31"/>
      <c r="R30" s="28"/>
      <c r="S30" s="26">
        <f>IFERROR(VLOOKUP(R30,'Values Sheet '!A$2:B$25,2,FALSE),0)</f>
        <v>0</v>
      </c>
      <c r="T30" s="31"/>
      <c r="U30" s="35"/>
      <c r="V30" s="10"/>
      <c r="W30" s="10"/>
      <c r="X30" s="10"/>
      <c r="Y30" s="10"/>
      <c r="Z30" s="22">
        <f t="shared" si="0"/>
        <v>0</v>
      </c>
      <c r="AA30" s="22">
        <f t="shared" si="1"/>
        <v>0</v>
      </c>
      <c r="AB30" s="20">
        <f t="shared" si="3"/>
        <v>0</v>
      </c>
      <c r="AC30" s="21">
        <f t="shared" si="2"/>
        <v>0</v>
      </c>
    </row>
    <row r="31" spans="1:29" x14ac:dyDescent="0.25">
      <c r="A31" s="7" t="s">
        <v>129</v>
      </c>
      <c r="B31" s="12" t="s">
        <v>26</v>
      </c>
      <c r="C31" s="15"/>
      <c r="D31" s="9">
        <f>IFERROR(VLOOKUP(C31,'Values Sheet '!A$3:B$25,2,FALSE),0)</f>
        <v>0</v>
      </c>
      <c r="E31" s="31"/>
      <c r="F31" s="36"/>
      <c r="G31" s="17">
        <f>IFERROR(VLOOKUP(F31,'Values Sheet '!A$2:B$25,2,FALSE),0)</f>
        <v>0</v>
      </c>
      <c r="H31" s="31"/>
      <c r="I31" s="36"/>
      <c r="J31" s="17">
        <f>IFERROR(VLOOKUP(I31,'Values Sheet '!A$2:B$25,2,FALSE),0)</f>
        <v>0</v>
      </c>
      <c r="K31" s="31"/>
      <c r="L31" s="36"/>
      <c r="M31" s="17">
        <f>IFERROR(VLOOKUP(L31,'Values Sheet '!A$2:B$25,2,FALSE),0)</f>
        <v>0</v>
      </c>
      <c r="N31" s="31"/>
      <c r="O31" s="36">
        <v>3</v>
      </c>
      <c r="P31" s="17">
        <f>IFERROR(VLOOKUP(O31,'Values Sheet '!A$2:B$25,2,FALSE),0)</f>
        <v>20</v>
      </c>
      <c r="Q31" s="31"/>
      <c r="R31" s="28"/>
      <c r="S31" s="26">
        <f>IFERROR(VLOOKUP(R31,'Values Sheet '!A$2:B$25,2,FALSE),0)</f>
        <v>0</v>
      </c>
      <c r="T31" s="31"/>
      <c r="U31" s="35">
        <v>1</v>
      </c>
      <c r="V31" s="10"/>
      <c r="W31" s="10"/>
      <c r="X31" s="10"/>
      <c r="Y31" s="10"/>
      <c r="Z31" s="22">
        <f t="shared" si="0"/>
        <v>20</v>
      </c>
      <c r="AA31" s="22">
        <f t="shared" si="1"/>
        <v>0</v>
      </c>
      <c r="AB31" s="20">
        <f t="shared" si="3"/>
        <v>0</v>
      </c>
      <c r="AC31" s="21">
        <f t="shared" si="2"/>
        <v>0</v>
      </c>
    </row>
    <row r="32" spans="1:29" x14ac:dyDescent="0.25">
      <c r="A32" s="7" t="s">
        <v>55</v>
      </c>
      <c r="B32" s="12" t="s">
        <v>26</v>
      </c>
      <c r="C32" s="15">
        <v>2</v>
      </c>
      <c r="D32" s="9">
        <f>IFERROR(VLOOKUP(C32,'Values Sheet '!A$3:B$25,2,FALSE),0)</f>
        <v>25</v>
      </c>
      <c r="E32" s="31">
        <v>1</v>
      </c>
      <c r="F32" s="36">
        <v>4</v>
      </c>
      <c r="G32" s="17">
        <f>IFERROR(VLOOKUP(F32,'Values Sheet '!A$2:B$25,2,FALSE),0)</f>
        <v>18</v>
      </c>
      <c r="H32" s="31"/>
      <c r="I32" s="36">
        <v>6</v>
      </c>
      <c r="J32" s="17">
        <f>IFERROR(VLOOKUP(I32,'Values Sheet '!A$2:B$25,2,FALSE),0)</f>
        <v>15</v>
      </c>
      <c r="K32" s="31">
        <v>1</v>
      </c>
      <c r="L32" s="36">
        <v>7</v>
      </c>
      <c r="M32" s="17">
        <f>IFERROR(VLOOKUP(L32,'Values Sheet '!A$2:B$25,2,FALSE),0)</f>
        <v>14</v>
      </c>
      <c r="N32" s="31"/>
      <c r="O32" s="36">
        <v>2</v>
      </c>
      <c r="P32" s="17">
        <f>IFERROR(VLOOKUP(O32,'Values Sheet '!A$2:B$25,2,FALSE),0)</f>
        <v>25</v>
      </c>
      <c r="Q32" s="31"/>
      <c r="R32" s="28">
        <v>2</v>
      </c>
      <c r="S32" s="26">
        <f>IFERROR(VLOOKUP(R32,'Values Sheet '!A$2:B$25,2,FALSE),0)</f>
        <v>25</v>
      </c>
      <c r="T32" s="31"/>
      <c r="U32" s="35">
        <v>1</v>
      </c>
      <c r="V32" s="10">
        <v>1</v>
      </c>
      <c r="W32" s="10"/>
      <c r="X32" s="10">
        <v>1</v>
      </c>
      <c r="Y32" s="10"/>
      <c r="Z32" s="22">
        <f t="shared" si="0"/>
        <v>122</v>
      </c>
      <c r="AA32" s="22">
        <f t="shared" si="1"/>
        <v>1</v>
      </c>
      <c r="AB32" s="20">
        <f t="shared" si="3"/>
        <v>1</v>
      </c>
      <c r="AC32" s="21">
        <f t="shared" si="2"/>
        <v>122</v>
      </c>
    </row>
    <row r="33" spans="1:29" x14ac:dyDescent="0.25">
      <c r="A33" s="7" t="s">
        <v>144</v>
      </c>
      <c r="B33" s="12" t="s">
        <v>26</v>
      </c>
      <c r="C33" s="15">
        <v>5</v>
      </c>
      <c r="D33" s="9">
        <f>IFERROR(VLOOKUP(C33,'Values Sheet '!A$3:B$25,2,FALSE),0)</f>
        <v>16</v>
      </c>
      <c r="E33" s="31">
        <v>1</v>
      </c>
      <c r="F33" s="36">
        <v>6</v>
      </c>
      <c r="G33" s="17">
        <f>IFERROR(VLOOKUP(F33,'Values Sheet '!A$2:B$25,2,FALSE),0)</f>
        <v>15</v>
      </c>
      <c r="H33" s="31"/>
      <c r="I33" s="36">
        <v>8</v>
      </c>
      <c r="J33" s="17">
        <f>IFERROR(VLOOKUP(I33,'Values Sheet '!A$2:B$25,2,FALSE),0)</f>
        <v>13</v>
      </c>
      <c r="K33" s="31"/>
      <c r="L33" s="36"/>
      <c r="M33" s="17">
        <f>IFERROR(VLOOKUP(L33,'Values Sheet '!A$2:B$25,2,FALSE),0)</f>
        <v>0</v>
      </c>
      <c r="N33" s="31">
        <v>1</v>
      </c>
      <c r="O33" s="36"/>
      <c r="P33" s="17">
        <f>IFERROR(VLOOKUP(O33,'Values Sheet '!A$2:B$25,2,FALSE),0)</f>
        <v>0</v>
      </c>
      <c r="Q33" s="31"/>
      <c r="R33" s="28"/>
      <c r="S33" s="26">
        <f>IFERROR(VLOOKUP(R33,'Values Sheet '!A$2:B$25,2,FALSE),0)</f>
        <v>0</v>
      </c>
      <c r="T33" s="31"/>
      <c r="U33" s="35">
        <v>1</v>
      </c>
      <c r="V33" s="10"/>
      <c r="W33" s="10"/>
      <c r="X33" s="10"/>
      <c r="Y33" s="10"/>
      <c r="Z33" s="22">
        <f t="shared" si="0"/>
        <v>44</v>
      </c>
      <c r="AA33" s="22">
        <f t="shared" si="1"/>
        <v>1</v>
      </c>
      <c r="AB33" s="20">
        <f t="shared" si="3"/>
        <v>0</v>
      </c>
      <c r="AC33" s="21">
        <f t="shared" si="2"/>
        <v>0</v>
      </c>
    </row>
    <row r="34" spans="1:29" x14ac:dyDescent="0.25">
      <c r="A34" s="7" t="s">
        <v>134</v>
      </c>
      <c r="B34" s="12" t="s">
        <v>26</v>
      </c>
      <c r="C34" s="15"/>
      <c r="D34" s="9">
        <f>IFERROR(VLOOKUP(C34,'Values Sheet '!A$3:B$25,2,FALSE),0)</f>
        <v>0</v>
      </c>
      <c r="E34" s="31"/>
      <c r="F34" s="36">
        <v>1</v>
      </c>
      <c r="G34" s="17">
        <f>IFERROR(VLOOKUP(F34,'Values Sheet '!A$2:B$25,2,FALSE),0)</f>
        <v>30</v>
      </c>
      <c r="H34" s="31"/>
      <c r="I34" s="36"/>
      <c r="J34" s="17">
        <f>IFERROR(VLOOKUP(I34,'Values Sheet '!A$2:B$25,2,FALSE),0)</f>
        <v>0</v>
      </c>
      <c r="K34" s="31"/>
      <c r="L34" s="36"/>
      <c r="M34" s="17">
        <f>IFERROR(VLOOKUP(L34,'Values Sheet '!A$2:B$25,2,FALSE),0)</f>
        <v>0</v>
      </c>
      <c r="N34" s="31"/>
      <c r="O34" s="36"/>
      <c r="P34" s="17">
        <f>IFERROR(VLOOKUP(O34,'Values Sheet '!A$2:B$25,2,FALSE),0)</f>
        <v>0</v>
      </c>
      <c r="Q34" s="31"/>
      <c r="R34" s="28"/>
      <c r="S34" s="26">
        <f>IFERROR(VLOOKUP(R34,'Values Sheet '!A$2:B$25,2,FALSE),0)</f>
        <v>0</v>
      </c>
      <c r="T34" s="31"/>
      <c r="U34" s="35"/>
      <c r="V34" s="10"/>
      <c r="W34" s="10"/>
      <c r="X34" s="10"/>
      <c r="Y34" s="10"/>
      <c r="Z34" s="22">
        <f t="shared" si="0"/>
        <v>30</v>
      </c>
      <c r="AA34" s="22">
        <f t="shared" si="1"/>
        <v>0</v>
      </c>
      <c r="AB34" s="20">
        <f t="shared" si="3"/>
        <v>0</v>
      </c>
      <c r="AC34" s="21">
        <f t="shared" si="2"/>
        <v>0</v>
      </c>
    </row>
    <row r="35" spans="1:29" x14ac:dyDescent="0.25">
      <c r="A35" s="7" t="s">
        <v>84</v>
      </c>
      <c r="B35" s="12" t="s">
        <v>26</v>
      </c>
      <c r="C35" s="15">
        <v>1</v>
      </c>
      <c r="D35" s="9">
        <f>IFERROR(VLOOKUP(C35,'Values Sheet '!A$3:B$25,2,FALSE),0)</f>
        <v>30</v>
      </c>
      <c r="E35" s="31"/>
      <c r="F35" s="36" t="s">
        <v>11</v>
      </c>
      <c r="G35" s="17">
        <f>IFERROR(VLOOKUP(F35,'Values Sheet '!A$2:B$25,2,FALSE),0)</f>
        <v>0</v>
      </c>
      <c r="H35" s="31"/>
      <c r="I35" s="36">
        <v>2</v>
      </c>
      <c r="J35" s="17">
        <f>IFERROR(VLOOKUP(I35,'Values Sheet '!A$2:B$25,2,FALSE),0)</f>
        <v>25</v>
      </c>
      <c r="K35" s="31">
        <v>1</v>
      </c>
      <c r="L35" s="36">
        <v>1</v>
      </c>
      <c r="M35" s="17">
        <f>IFERROR(VLOOKUP(L35,'Values Sheet '!A$2:B$25,2,FALSE),0)</f>
        <v>30</v>
      </c>
      <c r="N35" s="31"/>
      <c r="O35" s="36">
        <v>1</v>
      </c>
      <c r="P35" s="17">
        <f>IFERROR(VLOOKUP(O35,'Values Sheet '!A$2:B$25,2,FALSE),0)</f>
        <v>30</v>
      </c>
      <c r="Q35" s="31"/>
      <c r="R35" s="28">
        <v>1</v>
      </c>
      <c r="S35" s="26">
        <f>IFERROR(VLOOKUP(R35,'Values Sheet '!A$2:B$25,2,FALSE),0)</f>
        <v>30</v>
      </c>
      <c r="T35" s="31">
        <v>1</v>
      </c>
      <c r="U35" s="35">
        <v>1</v>
      </c>
      <c r="V35" s="10">
        <v>1</v>
      </c>
      <c r="W35" s="10"/>
      <c r="X35" s="10"/>
      <c r="Y35" s="10">
        <v>1</v>
      </c>
      <c r="Z35" s="22">
        <f t="shared" si="0"/>
        <v>145</v>
      </c>
      <c r="AA35" s="22">
        <f t="shared" si="1"/>
        <v>1</v>
      </c>
      <c r="AB35" s="20">
        <f t="shared" si="3"/>
        <v>1</v>
      </c>
      <c r="AC35" s="21">
        <f t="shared" si="2"/>
        <v>145</v>
      </c>
    </row>
    <row r="36" spans="1:29" x14ac:dyDescent="0.25">
      <c r="A36" s="7" t="s">
        <v>152</v>
      </c>
      <c r="B36" s="12" t="s">
        <v>26</v>
      </c>
      <c r="C36" s="15"/>
      <c r="D36" s="9">
        <f>IFERROR(VLOOKUP(C36,'Values Sheet '!A$3:B$25,2,FALSE),0)</f>
        <v>0</v>
      </c>
      <c r="E36" s="31">
        <v>1</v>
      </c>
      <c r="F36" s="36">
        <v>2</v>
      </c>
      <c r="G36" s="17">
        <f>IFERROR(VLOOKUP(F36,'Values Sheet '!A$2:B$25,2,FALSE),0)</f>
        <v>25</v>
      </c>
      <c r="H36" s="31">
        <v>1</v>
      </c>
      <c r="I36" s="36">
        <v>5</v>
      </c>
      <c r="J36" s="17">
        <f>IFERROR(VLOOKUP(I36,'Values Sheet '!A$2:B$25,2,FALSE),0)</f>
        <v>16</v>
      </c>
      <c r="K36" s="31">
        <v>1</v>
      </c>
      <c r="L36" s="36">
        <v>2</v>
      </c>
      <c r="M36" s="17">
        <f>IFERROR(VLOOKUP(L36,'Values Sheet '!A$2:B$25,2,FALSE),0)</f>
        <v>25</v>
      </c>
      <c r="N36" s="31">
        <v>1</v>
      </c>
      <c r="O36" s="36" t="s">
        <v>11</v>
      </c>
      <c r="P36" s="17">
        <f>IFERROR(VLOOKUP(O36,'Values Sheet '!A$2:B$25,2,FALSE),0)</f>
        <v>0</v>
      </c>
      <c r="Q36" s="31">
        <v>1</v>
      </c>
      <c r="R36" s="28"/>
      <c r="S36" s="26">
        <f>IFERROR(VLOOKUP(R36,'Values Sheet '!A$2:B$25,2,FALSE),0)</f>
        <v>0</v>
      </c>
      <c r="T36" s="31"/>
      <c r="U36" s="35">
        <v>1</v>
      </c>
      <c r="V36" s="10">
        <v>1</v>
      </c>
      <c r="W36" s="10"/>
      <c r="X36" s="10"/>
      <c r="Y36" s="10">
        <v>1</v>
      </c>
      <c r="Z36" s="22">
        <f t="shared" si="0"/>
        <v>66</v>
      </c>
      <c r="AA36" s="22">
        <f t="shared" si="1"/>
        <v>1</v>
      </c>
      <c r="AB36" s="20">
        <f t="shared" si="3"/>
        <v>1</v>
      </c>
      <c r="AC36" s="21">
        <f t="shared" si="2"/>
        <v>66</v>
      </c>
    </row>
    <row r="37" spans="1:29" x14ac:dyDescent="0.25">
      <c r="A37" s="7" t="s">
        <v>24</v>
      </c>
      <c r="B37" s="12" t="s">
        <v>26</v>
      </c>
      <c r="C37" s="15">
        <v>3</v>
      </c>
      <c r="D37" s="9">
        <f>IFERROR(VLOOKUP(C37,'Values Sheet '!A$3:B$25,2,FALSE),0)</f>
        <v>20</v>
      </c>
      <c r="E37" s="31">
        <v>1</v>
      </c>
      <c r="F37" s="36"/>
      <c r="G37" s="17">
        <f>IFERROR(VLOOKUP(F37,'Values Sheet '!A$2:B$25,2,FALSE),0)</f>
        <v>0</v>
      </c>
      <c r="H37" s="31"/>
      <c r="I37" s="36">
        <v>7</v>
      </c>
      <c r="J37" s="17">
        <f>IFERROR(VLOOKUP(I37,'Values Sheet '!A$2:B$25,2,FALSE),0)</f>
        <v>14</v>
      </c>
      <c r="K37" s="31"/>
      <c r="L37" s="36">
        <v>3</v>
      </c>
      <c r="M37" s="17">
        <f>IFERROR(VLOOKUP(L37,'Values Sheet '!A$2:B$25,2,FALSE),0)</f>
        <v>20</v>
      </c>
      <c r="N37" s="31"/>
      <c r="O37" s="36">
        <v>5</v>
      </c>
      <c r="P37" s="17">
        <f>IFERROR(VLOOKUP(O37,'Values Sheet '!A$2:B$25,2,FALSE),0)</f>
        <v>16</v>
      </c>
      <c r="Q37" s="31">
        <v>1</v>
      </c>
      <c r="R37" s="28"/>
      <c r="S37" s="26">
        <f>IFERROR(VLOOKUP(R37,'Values Sheet '!A$2:B$25,2,FALSE),0)</f>
        <v>0</v>
      </c>
      <c r="T37" s="31"/>
      <c r="U37" s="35">
        <v>1</v>
      </c>
      <c r="V37" s="10">
        <v>1</v>
      </c>
      <c r="W37" s="10"/>
      <c r="X37" s="10"/>
      <c r="Y37" s="10">
        <v>1</v>
      </c>
      <c r="Z37" s="22">
        <f t="shared" si="0"/>
        <v>70</v>
      </c>
      <c r="AA37" s="22">
        <f t="shared" si="1"/>
        <v>1</v>
      </c>
      <c r="AB37" s="20">
        <f t="shared" si="3"/>
        <v>1</v>
      </c>
      <c r="AC37" s="21">
        <f t="shared" si="2"/>
        <v>70</v>
      </c>
    </row>
    <row r="38" spans="1:29" x14ac:dyDescent="0.25">
      <c r="A38" s="7" t="s">
        <v>49</v>
      </c>
      <c r="B38" s="12" t="s">
        <v>26</v>
      </c>
      <c r="C38" s="15"/>
      <c r="D38" s="9">
        <f>IFERROR(VLOOKUP(C38,'Values Sheet '!A$3:B$25,2,FALSE),0)</f>
        <v>0</v>
      </c>
      <c r="E38" s="31"/>
      <c r="F38" s="36">
        <v>3</v>
      </c>
      <c r="G38" s="17">
        <f>IFERROR(VLOOKUP(F38,'Values Sheet '!A$2:B$25,2,FALSE),0)</f>
        <v>20</v>
      </c>
      <c r="H38" s="31"/>
      <c r="I38" s="36">
        <v>4</v>
      </c>
      <c r="J38" s="17">
        <f>IFERROR(VLOOKUP(I38,'Values Sheet '!A$2:B$25,2,FALSE),0)</f>
        <v>18</v>
      </c>
      <c r="K38" s="31">
        <v>1</v>
      </c>
      <c r="L38" s="36">
        <v>4</v>
      </c>
      <c r="M38" s="17">
        <f>IFERROR(VLOOKUP(L38,'Values Sheet '!A$2:B$25,2,FALSE),0)</f>
        <v>18</v>
      </c>
      <c r="N38" s="31"/>
      <c r="O38" s="36">
        <v>4</v>
      </c>
      <c r="P38" s="17">
        <f>IFERROR(VLOOKUP(O38,'Values Sheet '!A$2:B$25,2,FALSE),0)</f>
        <v>18</v>
      </c>
      <c r="Q38" s="31">
        <v>1</v>
      </c>
      <c r="R38" s="28"/>
      <c r="S38" s="26">
        <f>IFERROR(VLOOKUP(R38,'Values Sheet '!A$2:B$25,2,FALSE),0)</f>
        <v>0</v>
      </c>
      <c r="T38" s="31"/>
      <c r="U38" s="35">
        <v>1</v>
      </c>
      <c r="V38" s="10">
        <v>1</v>
      </c>
      <c r="W38" s="10"/>
      <c r="X38" s="10">
        <v>1</v>
      </c>
      <c r="Y38" s="10">
        <v>1</v>
      </c>
      <c r="Z38" s="22">
        <f t="shared" si="0"/>
        <v>74</v>
      </c>
      <c r="AA38" s="22">
        <f t="shared" si="1"/>
        <v>1</v>
      </c>
      <c r="AB38" s="20">
        <f t="shared" si="3"/>
        <v>1</v>
      </c>
      <c r="AC38" s="21">
        <f t="shared" si="2"/>
        <v>74</v>
      </c>
    </row>
    <row r="39" spans="1:29" x14ac:dyDescent="0.25">
      <c r="A39" s="7" t="s">
        <v>135</v>
      </c>
      <c r="B39" s="12" t="s">
        <v>26</v>
      </c>
      <c r="C39" s="15">
        <v>4</v>
      </c>
      <c r="D39" s="9">
        <f>IFERROR(VLOOKUP(C39,'Values Sheet '!A$3:B$25,2,FALSE),0)</f>
        <v>18</v>
      </c>
      <c r="E39" s="31"/>
      <c r="F39" s="36"/>
      <c r="G39" s="17">
        <f>IFERROR(VLOOKUP(F39,'Values Sheet '!A$2:B$25,2,FALSE),0)</f>
        <v>0</v>
      </c>
      <c r="H39" s="31"/>
      <c r="I39" s="36"/>
      <c r="J39" s="17">
        <f>IFERROR(VLOOKUP(I39,'Values Sheet '!A$2:B$25,2,FALSE),0)</f>
        <v>0</v>
      </c>
      <c r="K39" s="31"/>
      <c r="L39" s="36"/>
      <c r="M39" s="17">
        <f>IFERROR(VLOOKUP(L39,'Values Sheet '!A$2:B$25,2,FALSE),0)</f>
        <v>0</v>
      </c>
      <c r="N39" s="31"/>
      <c r="O39" s="36"/>
      <c r="P39" s="17">
        <f>IFERROR(VLOOKUP(O39,'Values Sheet '!A$2:B$25,2,FALSE),0)</f>
        <v>0</v>
      </c>
      <c r="Q39" s="31"/>
      <c r="R39" s="28"/>
      <c r="S39" s="26">
        <f>IFERROR(VLOOKUP(R39,'Values Sheet '!A$2:B$25,2,FALSE),0)</f>
        <v>0</v>
      </c>
      <c r="T39" s="31"/>
      <c r="U39" s="35"/>
      <c r="V39" s="10"/>
      <c r="W39" s="10"/>
      <c r="X39" s="10"/>
      <c r="Y39" s="10"/>
      <c r="Z39" s="22">
        <f t="shared" ref="Z39:Z85" si="12">SUM(D39,G39,J39,M39,P39,S39)</f>
        <v>18</v>
      </c>
      <c r="AA39" s="22">
        <f t="shared" ref="AA39:AA85" si="13">IF(SUM(E39,H39,K39,N39,Q39,T39)&gt;1,1,0)</f>
        <v>0</v>
      </c>
      <c r="AB39" s="20">
        <f t="shared" si="3"/>
        <v>0</v>
      </c>
      <c r="AC39" s="21">
        <f t="shared" ref="AC39:AC80" si="14">U39*Z39*AA39*AB39</f>
        <v>0</v>
      </c>
    </row>
    <row r="40" spans="1:29" x14ac:dyDescent="0.25">
      <c r="A40" s="7" t="s">
        <v>133</v>
      </c>
      <c r="B40" s="12" t="s">
        <v>26</v>
      </c>
      <c r="C40" s="15"/>
      <c r="D40" s="9">
        <f>IFERROR(VLOOKUP(C40,'Values Sheet '!A$3:B$25,2,FALSE),0)</f>
        <v>0</v>
      </c>
      <c r="E40" s="31"/>
      <c r="F40" s="36">
        <v>5</v>
      </c>
      <c r="G40" s="17">
        <f>IFERROR(VLOOKUP(F40,'Values Sheet '!A$2:B$25,2,FALSE),0)</f>
        <v>16</v>
      </c>
      <c r="H40" s="31"/>
      <c r="I40" s="36"/>
      <c r="J40" s="17">
        <f>IFERROR(VLOOKUP(I40,'Values Sheet '!A$2:B$25,2,FALSE),0)</f>
        <v>0</v>
      </c>
      <c r="K40" s="31"/>
      <c r="L40" s="36">
        <v>6</v>
      </c>
      <c r="M40" s="17">
        <f>IFERROR(VLOOKUP(L40,'Values Sheet '!A$2:B$25,2,FALSE),0)</f>
        <v>15</v>
      </c>
      <c r="N40" s="31"/>
      <c r="O40" s="36"/>
      <c r="P40" s="17">
        <f>IFERROR(VLOOKUP(O40,'Values Sheet '!A$2:B$25,2,FALSE),0)</f>
        <v>0</v>
      </c>
      <c r="Q40" s="31"/>
      <c r="R40" s="28"/>
      <c r="S40" s="26">
        <f>IFERROR(VLOOKUP(R40,'Values Sheet '!A$2:B$25,2,FALSE),0)</f>
        <v>0</v>
      </c>
      <c r="T40" s="31"/>
      <c r="U40" s="35"/>
      <c r="V40" s="10"/>
      <c r="W40" s="10"/>
      <c r="X40" s="10"/>
      <c r="Y40" s="10"/>
      <c r="Z40" s="22">
        <f t="shared" si="12"/>
        <v>31</v>
      </c>
      <c r="AA40" s="22">
        <f t="shared" si="13"/>
        <v>0</v>
      </c>
      <c r="AB40" s="20">
        <f t="shared" si="3"/>
        <v>0</v>
      </c>
      <c r="AC40" s="21">
        <f t="shared" si="14"/>
        <v>0</v>
      </c>
    </row>
    <row r="41" spans="1:29" x14ac:dyDescent="0.25">
      <c r="A41" s="7" t="s">
        <v>66</v>
      </c>
      <c r="B41" s="12" t="s">
        <v>26</v>
      </c>
      <c r="C41" s="15"/>
      <c r="D41" s="9">
        <f>IFERROR(VLOOKUP(C41,'Values Sheet '!A$3:B$25,2,FALSE),0)</f>
        <v>0</v>
      </c>
      <c r="E41" s="31"/>
      <c r="F41" s="36" t="s">
        <v>36</v>
      </c>
      <c r="G41" s="17">
        <f>IFERROR(VLOOKUP(F41,'Values Sheet '!A$2:B$25,2,FALSE),0)</f>
        <v>0</v>
      </c>
      <c r="H41" s="31"/>
      <c r="I41" s="36">
        <v>3</v>
      </c>
      <c r="J41" s="17">
        <f>IFERROR(VLOOKUP(I41,'Values Sheet '!A$2:B$25,2,FALSE),0)</f>
        <v>20</v>
      </c>
      <c r="K41" s="31"/>
      <c r="L41" s="36" t="s">
        <v>36</v>
      </c>
      <c r="M41" s="17">
        <f>IFERROR(VLOOKUP(L41,'Values Sheet '!A$2:B$25,2,FALSE),0)</f>
        <v>0</v>
      </c>
      <c r="N41" s="31"/>
      <c r="O41" s="36"/>
      <c r="P41" s="17">
        <f>IFERROR(VLOOKUP(O41,'Values Sheet '!A$2:B$25,2,FALSE),0)</f>
        <v>0</v>
      </c>
      <c r="Q41" s="31"/>
      <c r="R41" s="28"/>
      <c r="S41" s="26">
        <f>IFERROR(VLOOKUP(R41,'Values Sheet '!A$2:B$25,2,FALSE),0)</f>
        <v>0</v>
      </c>
      <c r="T41" s="31"/>
      <c r="U41" s="35"/>
      <c r="V41" s="10"/>
      <c r="W41" s="10"/>
      <c r="X41" s="10"/>
      <c r="Y41" s="10"/>
      <c r="Z41" s="22">
        <f t="shared" si="12"/>
        <v>20</v>
      </c>
      <c r="AA41" s="22">
        <f t="shared" si="13"/>
        <v>0</v>
      </c>
      <c r="AB41" s="20">
        <f t="shared" si="3"/>
        <v>0</v>
      </c>
      <c r="AC41" s="21">
        <f t="shared" si="14"/>
        <v>0</v>
      </c>
    </row>
    <row r="42" spans="1:29" x14ac:dyDescent="0.25">
      <c r="A42" s="7" t="s">
        <v>64</v>
      </c>
      <c r="B42" s="12" t="s">
        <v>26</v>
      </c>
      <c r="C42" s="15"/>
      <c r="D42" s="9">
        <f>IFERROR(VLOOKUP(C42,'Values Sheet '!A$3:B$25,2,FALSE),0)</f>
        <v>0</v>
      </c>
      <c r="E42" s="31"/>
      <c r="F42" s="36"/>
      <c r="G42" s="17">
        <f>IFERROR(VLOOKUP(F42,'Values Sheet '!A$2:B$25,2,FALSE),0)</f>
        <v>0</v>
      </c>
      <c r="H42" s="31"/>
      <c r="I42" s="36">
        <v>1</v>
      </c>
      <c r="J42" s="17">
        <f>IFERROR(VLOOKUP(I42,'Values Sheet '!A$2:B$25,2,FALSE),0)</f>
        <v>30</v>
      </c>
      <c r="K42" s="31"/>
      <c r="L42" s="36"/>
      <c r="M42" s="17">
        <f>IFERROR(VLOOKUP(L42,'Values Sheet '!A$2:B$25,2,FALSE),0)</f>
        <v>0</v>
      </c>
      <c r="N42" s="31"/>
      <c r="O42" s="36"/>
      <c r="P42" s="17">
        <f>IFERROR(VLOOKUP(O42,'Values Sheet '!A$2:B$25,2,FALSE),0)</f>
        <v>0</v>
      </c>
      <c r="Q42" s="31"/>
      <c r="R42" s="28"/>
      <c r="S42" s="27">
        <f>IFERROR(VLOOKUP(R42,'Values Sheet '!A$2:B$25,2,FALSE),0)</f>
        <v>0</v>
      </c>
      <c r="T42" s="31"/>
      <c r="U42" s="35"/>
      <c r="V42" s="10"/>
      <c r="W42" s="10"/>
      <c r="X42" s="10"/>
      <c r="Y42" s="10"/>
      <c r="Z42" s="22">
        <f t="shared" si="12"/>
        <v>30</v>
      </c>
      <c r="AA42" s="22">
        <f t="shared" si="13"/>
        <v>0</v>
      </c>
      <c r="AB42" s="20">
        <f t="shared" si="3"/>
        <v>0</v>
      </c>
      <c r="AC42" s="21">
        <f t="shared" si="14"/>
        <v>0</v>
      </c>
    </row>
    <row r="43" spans="1:29" x14ac:dyDescent="0.25">
      <c r="A43" s="7" t="s">
        <v>148</v>
      </c>
      <c r="B43" s="12" t="s">
        <v>26</v>
      </c>
      <c r="C43" s="15"/>
      <c r="D43" s="9">
        <f>IFERROR(VLOOKUP(C43,'Values Sheet '!A$3:B$25,2,FALSE),0)</f>
        <v>0</v>
      </c>
      <c r="E43" s="31"/>
      <c r="F43" s="36"/>
      <c r="G43" s="17">
        <f>IFERROR(VLOOKUP(F43,'Values Sheet '!A$2:B$25,2,FALSE),0)</f>
        <v>0</v>
      </c>
      <c r="H43" s="31"/>
      <c r="I43" s="36"/>
      <c r="J43" s="17">
        <f>IFERROR(VLOOKUP(I43,'Values Sheet '!A$2:B$25,2,FALSE),0)</f>
        <v>0</v>
      </c>
      <c r="K43" s="31"/>
      <c r="L43" s="36"/>
      <c r="M43" s="17">
        <f>IFERROR(VLOOKUP(L43,'Values Sheet '!A$2:B$25,2,FALSE),0)</f>
        <v>0</v>
      </c>
      <c r="N43" s="31"/>
      <c r="O43" s="36"/>
      <c r="P43" s="17">
        <f>IFERROR(VLOOKUP(O43,'Values Sheet '!A$2:B$25,2,FALSE),0)</f>
        <v>0</v>
      </c>
      <c r="Q43" s="31"/>
      <c r="R43" s="28"/>
      <c r="S43" s="27">
        <f>IFERROR(VLOOKUP(R43,'Values Sheet '!A$2:B$25,2,FALSE),0)</f>
        <v>0</v>
      </c>
      <c r="T43" s="31"/>
      <c r="U43" s="35">
        <v>1</v>
      </c>
      <c r="V43" s="10"/>
      <c r="W43" s="10"/>
      <c r="X43" s="10"/>
      <c r="Y43" s="10"/>
      <c r="Z43" s="22">
        <f t="shared" ref="Z43" si="15">SUM(D43,G43,J43,M43,P43,S43)</f>
        <v>0</v>
      </c>
      <c r="AA43" s="22">
        <f t="shared" ref="AA43" si="16">IF(SUM(E43,H43,K43,N43,Q43,T43)&gt;1,1,0)</f>
        <v>0</v>
      </c>
      <c r="AB43" s="20">
        <f t="shared" ref="AB43" si="17">IF(AND((V43+W43)&gt;0,(Y43+X43)&gt;0),1,0)</f>
        <v>0</v>
      </c>
      <c r="AC43" s="21">
        <f t="shared" ref="AC43" si="18">U43*Z43*AA43*AB43</f>
        <v>0</v>
      </c>
    </row>
    <row r="44" spans="1:29" x14ac:dyDescent="0.25">
      <c r="A44" s="7" t="s">
        <v>50</v>
      </c>
      <c r="B44" s="12" t="s">
        <v>26</v>
      </c>
      <c r="C44" s="15"/>
      <c r="D44" s="9">
        <f>IFERROR(VLOOKUP(C44,'Values Sheet '!A$3:B$25,2,FALSE),0)</f>
        <v>0</v>
      </c>
      <c r="E44" s="31"/>
      <c r="F44" s="36"/>
      <c r="G44" s="17">
        <f>IFERROR(VLOOKUP(F44,'Values Sheet '!A$2:B$25,2,FALSE),0)</f>
        <v>0</v>
      </c>
      <c r="H44" s="31"/>
      <c r="I44" s="36"/>
      <c r="J44" s="17">
        <f>IFERROR(VLOOKUP(I44,'Values Sheet '!A$2:B$25,2,FALSE),0)</f>
        <v>0</v>
      </c>
      <c r="K44" s="31"/>
      <c r="L44" s="36">
        <v>5</v>
      </c>
      <c r="M44" s="17">
        <f>IFERROR(VLOOKUP(L44,'Values Sheet '!A$2:B$25,2,FALSE),0)</f>
        <v>16</v>
      </c>
      <c r="N44" s="31"/>
      <c r="O44" s="36"/>
      <c r="P44" s="17">
        <f>IFERROR(VLOOKUP(O44,'Values Sheet '!A$2:B$25,2,FALSE),0)</f>
        <v>0</v>
      </c>
      <c r="Q44" s="31"/>
      <c r="R44" s="28"/>
      <c r="S44" s="27">
        <f>IFERROR(VLOOKUP(R44,'Values Sheet '!A$2:B$25,2,FALSE),0)</f>
        <v>0</v>
      </c>
      <c r="T44" s="31"/>
      <c r="U44" s="35"/>
      <c r="V44" s="10"/>
      <c r="W44" s="10"/>
      <c r="X44" s="10"/>
      <c r="Y44" s="10"/>
      <c r="Z44" s="22">
        <f t="shared" ref="Z44" si="19">SUM(D44,G44,J44,M44,P44,S44)</f>
        <v>16</v>
      </c>
      <c r="AA44" s="22">
        <f t="shared" ref="AA44" si="20">IF(SUM(E44,H44,K44,N44,Q44,T44)&gt;1,1,0)</f>
        <v>0</v>
      </c>
      <c r="AB44" s="20">
        <f t="shared" ref="AB44" si="21">IF(AND((V44+W44)&gt;0,(Y44+X44)&gt;0),1,0)</f>
        <v>0</v>
      </c>
      <c r="AC44" s="21">
        <f t="shared" ref="AC44" si="22">U44*Z44*AA44*AB44</f>
        <v>0</v>
      </c>
    </row>
    <row r="45" spans="1:29" x14ac:dyDescent="0.25">
      <c r="A45" s="7"/>
      <c r="B45" s="12"/>
      <c r="C45" s="15"/>
      <c r="D45" s="9">
        <f>IFERROR(VLOOKUP(C45,'Values Sheet '!A$3:B$25,2,FALSE),0)</f>
        <v>0</v>
      </c>
      <c r="E45" s="31"/>
      <c r="F45" s="36"/>
      <c r="G45" s="17">
        <f>IFERROR(VLOOKUP(F45,'Values Sheet '!A$2:B$25,2,FALSE),0)</f>
        <v>0</v>
      </c>
      <c r="H45" s="31"/>
      <c r="I45" s="36"/>
      <c r="J45" s="17">
        <f>IFERROR(VLOOKUP(I45,'Values Sheet '!A$2:B$25,2,FALSE),0)</f>
        <v>0</v>
      </c>
      <c r="K45" s="31"/>
      <c r="L45" s="36"/>
      <c r="M45" s="17">
        <f>IFERROR(VLOOKUP(L45,'Values Sheet '!A$2:B$25,2,FALSE),0)</f>
        <v>0</v>
      </c>
      <c r="N45" s="31"/>
      <c r="O45" s="36"/>
      <c r="P45" s="17">
        <f>IFERROR(VLOOKUP(O45,'Values Sheet '!A$2:B$25,2,FALSE),0)</f>
        <v>0</v>
      </c>
      <c r="Q45" s="31"/>
      <c r="R45" s="28"/>
      <c r="S45" s="26">
        <f>IFERROR(VLOOKUP(R45,'Values Sheet '!A$2:B$25,2,FALSE),0)</f>
        <v>0</v>
      </c>
      <c r="T45" s="31"/>
      <c r="U45" s="35"/>
      <c r="V45" s="10"/>
      <c r="W45" s="10"/>
      <c r="X45" s="10"/>
      <c r="Y45" s="10"/>
      <c r="Z45" s="22">
        <f t="shared" si="12"/>
        <v>0</v>
      </c>
      <c r="AA45" s="22">
        <f t="shared" si="13"/>
        <v>0</v>
      </c>
      <c r="AB45" s="20">
        <f t="shared" si="3"/>
        <v>0</v>
      </c>
      <c r="AC45" s="21">
        <f t="shared" si="14"/>
        <v>0</v>
      </c>
    </row>
    <row r="46" spans="1:29" x14ac:dyDescent="0.25">
      <c r="A46" s="7" t="s">
        <v>28</v>
      </c>
      <c r="B46" s="12" t="s">
        <v>48</v>
      </c>
      <c r="C46" s="15">
        <v>2</v>
      </c>
      <c r="D46" s="9">
        <f>IFERROR(VLOOKUP(C46,'Values Sheet '!A$3:B$25,2,FALSE),0)</f>
        <v>25</v>
      </c>
      <c r="E46" s="31"/>
      <c r="F46" s="36">
        <v>1</v>
      </c>
      <c r="G46" s="17">
        <f>IFERROR(VLOOKUP(F46,'Values Sheet '!A$2:B$25,2,FALSE),0)</f>
        <v>30</v>
      </c>
      <c r="H46" s="31"/>
      <c r="I46" s="36">
        <v>1</v>
      </c>
      <c r="J46" s="17">
        <f>IFERROR(VLOOKUP(I46,'Values Sheet '!A$2:B$25,2,FALSE),0)</f>
        <v>30</v>
      </c>
      <c r="K46" s="31">
        <v>1</v>
      </c>
      <c r="L46" s="36">
        <v>3</v>
      </c>
      <c r="M46" s="17">
        <f>IFERROR(VLOOKUP(L46,'Values Sheet '!A$2:B$25,2,FALSE),0)</f>
        <v>20</v>
      </c>
      <c r="N46" s="31">
        <v>1</v>
      </c>
      <c r="O46" s="36">
        <v>2</v>
      </c>
      <c r="P46" s="17">
        <f>IFERROR(VLOOKUP(O46,'Values Sheet '!A$2:B$25,2,FALSE),0)</f>
        <v>25</v>
      </c>
      <c r="Q46" s="31"/>
      <c r="R46" s="28">
        <v>1</v>
      </c>
      <c r="S46" s="26">
        <f>IFERROR(VLOOKUP(R46,'Values Sheet '!A$2:B$25,2,FALSE),0)</f>
        <v>30</v>
      </c>
      <c r="T46" s="31"/>
      <c r="U46" s="35">
        <v>1</v>
      </c>
      <c r="V46" s="10">
        <v>1</v>
      </c>
      <c r="W46" s="10"/>
      <c r="X46" s="10">
        <v>1</v>
      </c>
      <c r="Y46" s="10"/>
      <c r="Z46" s="22">
        <f t="shared" si="12"/>
        <v>160</v>
      </c>
      <c r="AA46" s="22">
        <f t="shared" si="13"/>
        <v>1</v>
      </c>
      <c r="AB46" s="20">
        <f t="shared" si="3"/>
        <v>1</v>
      </c>
      <c r="AC46" s="21">
        <f t="shared" si="14"/>
        <v>160</v>
      </c>
    </row>
    <row r="47" spans="1:29" x14ac:dyDescent="0.25">
      <c r="A47" s="7" t="s">
        <v>85</v>
      </c>
      <c r="B47" s="12" t="s">
        <v>48</v>
      </c>
      <c r="C47" s="15">
        <v>1</v>
      </c>
      <c r="D47" s="9">
        <f>IFERROR(VLOOKUP(C47,'Values Sheet '!A$3:B$25,2,FALSE),0)</f>
        <v>30</v>
      </c>
      <c r="E47" s="31"/>
      <c r="F47" s="36"/>
      <c r="G47" s="17">
        <f>IFERROR(VLOOKUP(F47,'Values Sheet '!A$2:B$25,2,FALSE),0)</f>
        <v>0</v>
      </c>
      <c r="H47" s="31"/>
      <c r="I47" s="36"/>
      <c r="J47" s="17">
        <f>IFERROR(VLOOKUP(I47,'Values Sheet '!A$2:B$25,2,FALSE),0)</f>
        <v>0</v>
      </c>
      <c r="K47" s="31"/>
      <c r="L47" s="36"/>
      <c r="M47" s="17">
        <f>IFERROR(VLOOKUP(L47,'Values Sheet '!A$2:B$25,2,FALSE),0)</f>
        <v>0</v>
      </c>
      <c r="N47" s="31"/>
      <c r="O47" s="36">
        <v>1</v>
      </c>
      <c r="P47" s="17">
        <f>IFERROR(VLOOKUP(O47,'Values Sheet '!A$2:B$25,2,FALSE),0)</f>
        <v>30</v>
      </c>
      <c r="Q47" s="31">
        <v>1</v>
      </c>
      <c r="R47" s="28"/>
      <c r="S47" s="26">
        <f>IFERROR(VLOOKUP(R47,'Values Sheet '!A$2:B$25,2,FALSE),0)</f>
        <v>0</v>
      </c>
      <c r="T47" s="31"/>
      <c r="U47" s="35">
        <v>1</v>
      </c>
      <c r="V47" s="10"/>
      <c r="W47" s="10"/>
      <c r="X47" s="10"/>
      <c r="Y47" s="10">
        <v>1</v>
      </c>
      <c r="Z47" s="22">
        <f t="shared" si="12"/>
        <v>60</v>
      </c>
      <c r="AA47" s="22">
        <f t="shared" si="13"/>
        <v>0</v>
      </c>
      <c r="AB47" s="20">
        <f t="shared" si="3"/>
        <v>0</v>
      </c>
      <c r="AC47" s="21">
        <f t="shared" si="14"/>
        <v>0</v>
      </c>
    </row>
    <row r="48" spans="1:29" x14ac:dyDescent="0.25">
      <c r="A48" s="7" t="s">
        <v>138</v>
      </c>
      <c r="B48" s="12" t="s">
        <v>48</v>
      </c>
      <c r="C48" s="15"/>
      <c r="D48" s="9">
        <f>IFERROR(VLOOKUP(C48,'Values Sheet '!A$3:B$25,2,FALSE),0)</f>
        <v>0</v>
      </c>
      <c r="E48" s="31"/>
      <c r="F48" s="36">
        <v>2</v>
      </c>
      <c r="G48" s="17">
        <f>IFERROR(VLOOKUP(F48,'Values Sheet '!A$2:B$25,2,FALSE),0)</f>
        <v>25</v>
      </c>
      <c r="H48" s="31"/>
      <c r="I48" s="36"/>
      <c r="J48" s="17">
        <f>IFERROR(VLOOKUP(I48,'Values Sheet '!A$2:B$25,2,FALSE),0)</f>
        <v>0</v>
      </c>
      <c r="K48" s="31"/>
      <c r="L48" s="36"/>
      <c r="M48" s="17">
        <f>IFERROR(VLOOKUP(L48,'Values Sheet '!A$2:B$25,2,FALSE),0)</f>
        <v>0</v>
      </c>
      <c r="N48" s="31"/>
      <c r="O48" s="36"/>
      <c r="P48" s="17">
        <f>IFERROR(VLOOKUP(O48,'Values Sheet '!A$2:B$25,2,FALSE),0)</f>
        <v>0</v>
      </c>
      <c r="Q48" s="31"/>
      <c r="R48" s="28"/>
      <c r="S48" s="26">
        <f>IFERROR(VLOOKUP(R48,'Values Sheet '!A$2:B$25,2,FALSE),0)</f>
        <v>0</v>
      </c>
      <c r="T48" s="31"/>
      <c r="U48" s="35">
        <v>1</v>
      </c>
      <c r="V48" s="10"/>
      <c r="W48" s="10"/>
      <c r="X48" s="10"/>
      <c r="Y48" s="10"/>
      <c r="Z48" s="22">
        <f t="shared" si="12"/>
        <v>25</v>
      </c>
      <c r="AA48" s="22">
        <f t="shared" si="13"/>
        <v>0</v>
      </c>
      <c r="AB48" s="20">
        <f t="shared" si="3"/>
        <v>0</v>
      </c>
      <c r="AC48" s="21">
        <f t="shared" si="14"/>
        <v>0</v>
      </c>
    </row>
    <row r="49" spans="1:29" x14ac:dyDescent="0.25">
      <c r="A49" s="7" t="s">
        <v>137</v>
      </c>
      <c r="B49" s="12" t="s">
        <v>48</v>
      </c>
      <c r="C49" s="15">
        <v>3</v>
      </c>
      <c r="D49" s="9">
        <f>IFERROR(VLOOKUP(C49,'Values Sheet '!A$3:B$25,2,FALSE),0)</f>
        <v>20</v>
      </c>
      <c r="E49" s="31"/>
      <c r="F49" s="36"/>
      <c r="G49" s="17">
        <f>IFERROR(VLOOKUP(F49,'Values Sheet '!A$2:B$25,2,FALSE),0)</f>
        <v>0</v>
      </c>
      <c r="H49" s="31"/>
      <c r="I49" s="36"/>
      <c r="J49" s="17">
        <f>IFERROR(VLOOKUP(I49,'Values Sheet '!A$2:B$25,2,FALSE),0)</f>
        <v>0</v>
      </c>
      <c r="K49" s="31"/>
      <c r="L49" s="36"/>
      <c r="M49" s="17">
        <f>IFERROR(VLOOKUP(L49,'Values Sheet '!A$2:B$25,2,FALSE),0)</f>
        <v>0</v>
      </c>
      <c r="N49" s="31"/>
      <c r="O49" s="36"/>
      <c r="P49" s="17">
        <f>IFERROR(VLOOKUP(O49,'Values Sheet '!A$2:B$25,2,FALSE),0)</f>
        <v>0</v>
      </c>
      <c r="Q49" s="31"/>
      <c r="R49" s="28"/>
      <c r="S49" s="26">
        <f>IFERROR(VLOOKUP(R49,'Values Sheet '!A$2:B$25,2,FALSE),0)</f>
        <v>0</v>
      </c>
      <c r="T49" s="31"/>
      <c r="U49" s="35"/>
      <c r="V49" s="10"/>
      <c r="W49" s="10"/>
      <c r="X49" s="10"/>
      <c r="Y49" s="10"/>
      <c r="Z49" s="22">
        <f t="shared" si="12"/>
        <v>20</v>
      </c>
      <c r="AA49" s="22">
        <f t="shared" si="13"/>
        <v>0</v>
      </c>
      <c r="AB49" s="20">
        <f t="shared" si="3"/>
        <v>0</v>
      </c>
      <c r="AC49" s="21">
        <f t="shared" si="14"/>
        <v>0</v>
      </c>
    </row>
    <row r="50" spans="1:29" x14ac:dyDescent="0.25">
      <c r="A50" s="7" t="s">
        <v>133</v>
      </c>
      <c r="B50" s="12" t="s">
        <v>48</v>
      </c>
      <c r="C50" s="15">
        <v>4</v>
      </c>
      <c r="D50" s="9">
        <f>IFERROR(VLOOKUP(C50,'Values Sheet '!A$3:B$25,2,FALSE),0)</f>
        <v>18</v>
      </c>
      <c r="E50" s="31"/>
      <c r="F50" s="36"/>
      <c r="G50" s="17">
        <f>IFERROR(VLOOKUP(F50,'Values Sheet '!A$2:B$25,2,FALSE),0)</f>
        <v>0</v>
      </c>
      <c r="H50" s="31"/>
      <c r="I50" s="36"/>
      <c r="J50" s="17">
        <f>IFERROR(VLOOKUP(I50,'Values Sheet '!A$2:B$25,2,FALSE),0)</f>
        <v>0</v>
      </c>
      <c r="K50" s="31"/>
      <c r="L50" s="36"/>
      <c r="M50" s="17">
        <f>IFERROR(VLOOKUP(L50,'Values Sheet '!A$2:B$25,2,FALSE),0)</f>
        <v>0</v>
      </c>
      <c r="N50" s="31"/>
      <c r="O50" s="36"/>
      <c r="P50" s="17">
        <f>IFERROR(VLOOKUP(O50,'Values Sheet '!A$2:B$25,2,FALSE),0)</f>
        <v>0</v>
      </c>
      <c r="Q50" s="31"/>
      <c r="R50" s="28"/>
      <c r="S50" s="26">
        <f>IFERROR(VLOOKUP(R50,'Values Sheet '!A$2:B$25,2,FALSE),0)</f>
        <v>0</v>
      </c>
      <c r="T50" s="31"/>
      <c r="U50" s="35">
        <v>1</v>
      </c>
      <c r="V50" s="10"/>
      <c r="W50" s="10"/>
      <c r="X50" s="10"/>
      <c r="Y50" s="10"/>
      <c r="Z50" s="22">
        <f t="shared" si="12"/>
        <v>18</v>
      </c>
      <c r="AA50" s="22">
        <f t="shared" si="13"/>
        <v>0</v>
      </c>
      <c r="AB50" s="20">
        <f t="shared" si="3"/>
        <v>0</v>
      </c>
      <c r="AC50" s="21">
        <f t="shared" si="14"/>
        <v>0</v>
      </c>
    </row>
    <row r="51" spans="1:29" x14ac:dyDescent="0.25">
      <c r="A51" s="7" t="s">
        <v>64</v>
      </c>
      <c r="B51" s="12" t="s">
        <v>48</v>
      </c>
      <c r="C51" s="15"/>
      <c r="D51" s="9">
        <f>IFERROR(VLOOKUP(C51,'Values Sheet '!A$3:B$25,2,FALSE),0)</f>
        <v>0</v>
      </c>
      <c r="E51" s="31"/>
      <c r="F51" s="36"/>
      <c r="G51" s="17">
        <f>IFERROR(VLOOKUP(F51,'Values Sheet '!A$2:B$25,2,FALSE),0)</f>
        <v>0</v>
      </c>
      <c r="H51" s="31"/>
      <c r="I51" s="36"/>
      <c r="J51" s="17">
        <f>IFERROR(VLOOKUP(I51,'Values Sheet '!A$2:B$25,2,FALSE),0)</f>
        <v>0</v>
      </c>
      <c r="K51" s="31"/>
      <c r="L51" s="36">
        <v>1</v>
      </c>
      <c r="M51" s="17">
        <f>IFERROR(VLOOKUP(L51,'Values Sheet '!A$2:B$25,2,FALSE),0)</f>
        <v>30</v>
      </c>
      <c r="N51" s="31"/>
      <c r="O51" s="36"/>
      <c r="P51" s="17">
        <f>IFERROR(VLOOKUP(O51,'Values Sheet '!A$2:B$25,2,FALSE),0)</f>
        <v>0</v>
      </c>
      <c r="Q51" s="31"/>
      <c r="R51" s="28"/>
      <c r="S51" s="27">
        <f>IFERROR(VLOOKUP(R51,'Values Sheet '!A$2:B$25,2,FALSE),0)</f>
        <v>0</v>
      </c>
      <c r="T51" s="31"/>
      <c r="U51" s="35"/>
      <c r="V51" s="10"/>
      <c r="W51" s="10"/>
      <c r="X51" s="10"/>
      <c r="Y51" s="10"/>
      <c r="Z51" s="22">
        <f t="shared" ref="Z51:Z52" si="23">SUM(D51,G51,J51,M51,P51,S51)</f>
        <v>30</v>
      </c>
      <c r="AA51" s="22">
        <f t="shared" ref="AA51:AA52" si="24">IF(SUM(E51,H51,K51,N51,Q51,T51)&gt;1,1,0)</f>
        <v>0</v>
      </c>
      <c r="AB51" s="20">
        <f t="shared" ref="AB51:AB52" si="25">IF(AND((V51+W51)&gt;0,(Y51+X51)&gt;0),1,0)</f>
        <v>0</v>
      </c>
      <c r="AC51" s="21">
        <f t="shared" ref="AC51:AC52" si="26">U51*Z51*AA51*AB51</f>
        <v>0</v>
      </c>
    </row>
    <row r="52" spans="1:29" x14ac:dyDescent="0.25">
      <c r="A52" s="7" t="s">
        <v>151</v>
      </c>
      <c r="B52" s="12" t="s">
        <v>48</v>
      </c>
      <c r="C52" s="15"/>
      <c r="D52" s="9">
        <f>IFERROR(VLOOKUP(C52,'Values Sheet '!A$3:B$25,2,FALSE),0)</f>
        <v>0</v>
      </c>
      <c r="E52" s="31"/>
      <c r="F52" s="36"/>
      <c r="G52" s="17">
        <f>IFERROR(VLOOKUP(F52,'Values Sheet '!A$2:B$25,2,FALSE),0)</f>
        <v>0</v>
      </c>
      <c r="H52" s="31"/>
      <c r="I52" s="36"/>
      <c r="J52" s="17">
        <f>IFERROR(VLOOKUP(I52,'Values Sheet '!A$2:B$25,2,FALSE),0)</f>
        <v>0</v>
      </c>
      <c r="K52" s="31"/>
      <c r="L52" s="36">
        <v>2</v>
      </c>
      <c r="M52" s="17">
        <f>IFERROR(VLOOKUP(L52,'Values Sheet '!A$2:B$25,2,FALSE),0)</f>
        <v>25</v>
      </c>
      <c r="N52" s="31"/>
      <c r="O52" s="36"/>
      <c r="P52" s="17">
        <f>IFERROR(VLOOKUP(O52,'Values Sheet '!A$2:B$25,2,FALSE),0)</f>
        <v>0</v>
      </c>
      <c r="Q52" s="31"/>
      <c r="R52" s="28"/>
      <c r="S52" s="27">
        <f>IFERROR(VLOOKUP(R52,'Values Sheet '!A$2:B$25,2,FALSE),0)</f>
        <v>0</v>
      </c>
      <c r="T52" s="31"/>
      <c r="U52" s="35"/>
      <c r="V52" s="10"/>
      <c r="W52" s="10"/>
      <c r="X52" s="10"/>
      <c r="Y52" s="10"/>
      <c r="Z52" s="22">
        <f t="shared" si="23"/>
        <v>25</v>
      </c>
      <c r="AA52" s="22">
        <f t="shared" si="24"/>
        <v>0</v>
      </c>
      <c r="AB52" s="20">
        <f t="shared" si="25"/>
        <v>0</v>
      </c>
      <c r="AC52" s="21">
        <f t="shared" si="26"/>
        <v>0</v>
      </c>
    </row>
    <row r="53" spans="1:29" x14ac:dyDescent="0.25">
      <c r="A53" s="7" t="s">
        <v>155</v>
      </c>
      <c r="B53" s="12" t="s">
        <v>48</v>
      </c>
      <c r="C53" s="15"/>
      <c r="D53" s="9"/>
      <c r="E53" s="31"/>
      <c r="F53" s="36"/>
      <c r="G53" s="17"/>
      <c r="H53" s="31"/>
      <c r="I53" s="36"/>
      <c r="J53" s="17"/>
      <c r="K53" s="31"/>
      <c r="L53" s="36"/>
      <c r="M53" s="17"/>
      <c r="N53" s="31"/>
      <c r="O53" s="36"/>
      <c r="P53" s="17"/>
      <c r="Q53" s="31"/>
      <c r="R53" s="28">
        <v>1</v>
      </c>
      <c r="S53" s="27">
        <f>IFERROR(VLOOKUP(R53,'Values Sheet '!A$2:B$25,2,FALSE),0)</f>
        <v>30</v>
      </c>
      <c r="T53" s="31"/>
      <c r="U53" s="35"/>
      <c r="V53" s="10"/>
      <c r="W53" s="10"/>
      <c r="X53" s="10"/>
      <c r="Y53" s="10"/>
      <c r="Z53" s="22">
        <f t="shared" ref="Z53" si="27">SUM(D53,G53,J53,M53,P53,S53)</f>
        <v>30</v>
      </c>
      <c r="AA53" s="22">
        <f t="shared" ref="AA53" si="28">IF(SUM(E53,H53,K53,N53,Q53,T53)&gt;1,1,0)</f>
        <v>0</v>
      </c>
      <c r="AB53" s="20">
        <f t="shared" ref="AB53" si="29">IF(AND((V53+W53)&gt;0,(Y53+X53)&gt;0),1,0)</f>
        <v>0</v>
      </c>
      <c r="AC53" s="21">
        <f t="shared" ref="AC53" si="30">U53*Z53*AA53*AB53</f>
        <v>0</v>
      </c>
    </row>
    <row r="54" spans="1:29" x14ac:dyDescent="0.25">
      <c r="A54" s="7"/>
      <c r="B54" s="12"/>
      <c r="C54" s="15"/>
      <c r="D54" s="9">
        <f>IFERROR(VLOOKUP(C54,'Values Sheet '!A$3:B$25,2,FALSE),0)</f>
        <v>0</v>
      </c>
      <c r="E54" s="31"/>
      <c r="F54" s="36"/>
      <c r="G54" s="17">
        <f>IFERROR(VLOOKUP(F54,'Values Sheet '!A$2:B$25,2,FALSE),0)</f>
        <v>0</v>
      </c>
      <c r="H54" s="31"/>
      <c r="I54" s="36"/>
      <c r="J54" s="17">
        <f>IFERROR(VLOOKUP(I54,'Values Sheet '!A$2:B$25,2,FALSE),0)</f>
        <v>0</v>
      </c>
      <c r="K54" s="31"/>
      <c r="L54" s="36"/>
      <c r="M54" s="17">
        <f>IFERROR(VLOOKUP(L54,'Values Sheet '!A$2:B$25,2,FALSE),0)</f>
        <v>0</v>
      </c>
      <c r="N54" s="31"/>
      <c r="O54" s="36"/>
      <c r="P54" s="17">
        <f>IFERROR(VLOOKUP(O54,'Values Sheet '!A$2:B$25,2,FALSE),0)</f>
        <v>0</v>
      </c>
      <c r="Q54" s="31"/>
      <c r="R54" s="28"/>
      <c r="S54" s="27">
        <f>IFERROR(VLOOKUP(R54,'Values Sheet '!A$2:B$25,2,FALSE),0)</f>
        <v>0</v>
      </c>
      <c r="T54" s="31"/>
      <c r="U54" s="35"/>
      <c r="V54" s="10"/>
      <c r="W54" s="10"/>
      <c r="X54" s="10"/>
      <c r="Y54" s="10"/>
      <c r="Z54" s="22">
        <f t="shared" si="12"/>
        <v>0</v>
      </c>
      <c r="AA54" s="22">
        <f t="shared" si="13"/>
        <v>0</v>
      </c>
      <c r="AB54" s="20">
        <f t="shared" si="3"/>
        <v>0</v>
      </c>
      <c r="AC54" s="21">
        <f t="shared" si="14"/>
        <v>0</v>
      </c>
    </row>
    <row r="55" spans="1:29" x14ac:dyDescent="0.25">
      <c r="A55" s="7" t="s">
        <v>80</v>
      </c>
      <c r="B55" s="12" t="s">
        <v>31</v>
      </c>
      <c r="C55" s="15">
        <v>1</v>
      </c>
      <c r="D55" s="9">
        <f>IFERROR(VLOOKUP(C55,'Values Sheet '!A$3:B$25,2,FALSE),0)</f>
        <v>30</v>
      </c>
      <c r="E55" s="31"/>
      <c r="F55" s="36">
        <v>1</v>
      </c>
      <c r="G55" s="17">
        <f>IFERROR(VLOOKUP(F55,'Values Sheet '!A$2:B$25,2,FALSE),0)</f>
        <v>30</v>
      </c>
      <c r="H55" s="31"/>
      <c r="I55" s="36">
        <v>1</v>
      </c>
      <c r="J55" s="17">
        <f>IFERROR(VLOOKUP(I55,'Values Sheet '!A$2:B$25,2,FALSE),0)</f>
        <v>30</v>
      </c>
      <c r="K55" s="31">
        <v>1</v>
      </c>
      <c r="L55" s="36">
        <v>3</v>
      </c>
      <c r="M55" s="17">
        <f>IFERROR(VLOOKUP(L55,'Values Sheet '!A$2:B$25,2,FALSE),0)</f>
        <v>20</v>
      </c>
      <c r="N55" s="31">
        <v>1</v>
      </c>
      <c r="O55" s="36">
        <v>2</v>
      </c>
      <c r="P55" s="17">
        <f>IFERROR(VLOOKUP(O55,'Values Sheet '!A$2:B$25,2,FALSE),0)</f>
        <v>25</v>
      </c>
      <c r="Q55" s="31">
        <v>1</v>
      </c>
      <c r="R55" s="28">
        <v>2</v>
      </c>
      <c r="S55" s="26">
        <f>IFERROR(VLOOKUP(R55,'Values Sheet '!A$2:B$25,2,FALSE),0)</f>
        <v>25</v>
      </c>
      <c r="T55" s="31"/>
      <c r="U55" s="35">
        <v>1</v>
      </c>
      <c r="V55" s="10">
        <v>1</v>
      </c>
      <c r="W55" s="10"/>
      <c r="X55" s="10"/>
      <c r="Y55" s="10">
        <v>1</v>
      </c>
      <c r="Z55" s="22">
        <f t="shared" si="12"/>
        <v>160</v>
      </c>
      <c r="AA55" s="22">
        <f t="shared" si="13"/>
        <v>1</v>
      </c>
      <c r="AB55" s="20">
        <f t="shared" si="3"/>
        <v>1</v>
      </c>
      <c r="AC55" s="21">
        <f t="shared" si="14"/>
        <v>160</v>
      </c>
    </row>
    <row r="56" spans="1:29" x14ac:dyDescent="0.25">
      <c r="A56" s="7" t="s">
        <v>136</v>
      </c>
      <c r="B56" s="12" t="s">
        <v>31</v>
      </c>
      <c r="C56" s="15">
        <v>2</v>
      </c>
      <c r="D56" s="9">
        <f>IFERROR(VLOOKUP(C56,'Values Sheet '!A$3:B$25,2,FALSE),0)</f>
        <v>25</v>
      </c>
      <c r="E56" s="31"/>
      <c r="F56" s="36"/>
      <c r="G56" s="17">
        <f>IFERROR(VLOOKUP(F56,'Values Sheet '!A$2:B$25,2,FALSE),0)</f>
        <v>0</v>
      </c>
      <c r="H56" s="31"/>
      <c r="I56" s="36"/>
      <c r="J56" s="17">
        <f>IFERROR(VLOOKUP(I56,'Values Sheet '!A$2:B$25,2,FALSE),0)</f>
        <v>0</v>
      </c>
      <c r="K56" s="31"/>
      <c r="L56" s="36"/>
      <c r="M56" s="17">
        <f>IFERROR(VLOOKUP(L56,'Values Sheet '!A$2:B$25,2,FALSE),0)</f>
        <v>0</v>
      </c>
      <c r="N56" s="31"/>
      <c r="O56" s="36"/>
      <c r="P56" s="17">
        <f>IFERROR(VLOOKUP(O56,'Values Sheet '!A$2:B$25,2,FALSE),0)</f>
        <v>0</v>
      </c>
      <c r="Q56" s="31"/>
      <c r="R56" s="28"/>
      <c r="S56" s="26">
        <f>IFERROR(VLOOKUP(R56,'Values Sheet '!A$2:B$25,2,FALSE),0)</f>
        <v>0</v>
      </c>
      <c r="T56" s="31"/>
      <c r="U56" s="35"/>
      <c r="V56" s="10"/>
      <c r="W56" s="10"/>
      <c r="X56" s="10"/>
      <c r="Y56" s="10"/>
      <c r="Z56" s="22">
        <f t="shared" si="12"/>
        <v>25</v>
      </c>
      <c r="AA56" s="22">
        <f t="shared" si="13"/>
        <v>0</v>
      </c>
      <c r="AB56" s="20">
        <f t="shared" si="3"/>
        <v>0</v>
      </c>
      <c r="AC56" s="21">
        <f t="shared" si="14"/>
        <v>0</v>
      </c>
    </row>
    <row r="57" spans="1:29" x14ac:dyDescent="0.25">
      <c r="A57" s="7" t="s">
        <v>146</v>
      </c>
      <c r="B57" s="12" t="s">
        <v>31</v>
      </c>
      <c r="C57" s="15"/>
      <c r="D57" s="9">
        <f>IFERROR(VLOOKUP(C57,'Values Sheet '!A$3:B$25,2,FALSE),0)</f>
        <v>0</v>
      </c>
      <c r="E57" s="31"/>
      <c r="F57" s="36">
        <v>2</v>
      </c>
      <c r="G57" s="17">
        <f>IFERROR(VLOOKUP(F57,'Values Sheet '!A$2:B$25,2,FALSE),0)</f>
        <v>25</v>
      </c>
      <c r="H57" s="31">
        <v>2</v>
      </c>
      <c r="I57" s="36">
        <v>6</v>
      </c>
      <c r="J57" s="17">
        <f>IFERROR(VLOOKUP(I57,'Values Sheet '!A$2:B$25,2,FALSE),0)</f>
        <v>15</v>
      </c>
      <c r="K57" s="31"/>
      <c r="L57" s="36">
        <v>4</v>
      </c>
      <c r="M57" s="17">
        <f>IFERROR(VLOOKUP(L57,'Values Sheet '!A$2:B$25,2,FALSE),0)</f>
        <v>18</v>
      </c>
      <c r="N57" s="31"/>
      <c r="O57" s="36"/>
      <c r="P57" s="17">
        <f>IFERROR(VLOOKUP(O57,'Values Sheet '!A$2:B$25,2,FALSE),0)</f>
        <v>0</v>
      </c>
      <c r="Q57" s="31"/>
      <c r="R57" s="28">
        <v>3</v>
      </c>
      <c r="S57" s="26">
        <f>IFERROR(VLOOKUP(R57,'Values Sheet '!A$2:B$25,2,FALSE),0)</f>
        <v>20</v>
      </c>
      <c r="T57" s="31"/>
      <c r="U57" s="35">
        <v>1</v>
      </c>
      <c r="V57" s="10">
        <v>1</v>
      </c>
      <c r="W57" s="10"/>
      <c r="X57" s="10">
        <v>1</v>
      </c>
      <c r="Y57" s="10">
        <v>1</v>
      </c>
      <c r="Z57" s="22">
        <f t="shared" si="12"/>
        <v>78</v>
      </c>
      <c r="AA57" s="22">
        <f t="shared" si="13"/>
        <v>1</v>
      </c>
      <c r="AB57" s="20">
        <f t="shared" si="3"/>
        <v>1</v>
      </c>
      <c r="AC57" s="21">
        <f t="shared" si="14"/>
        <v>78</v>
      </c>
    </row>
    <row r="58" spans="1:29" x14ac:dyDescent="0.25">
      <c r="A58" s="7" t="s">
        <v>29</v>
      </c>
      <c r="B58" s="12" t="s">
        <v>31</v>
      </c>
      <c r="C58" s="15">
        <v>3</v>
      </c>
      <c r="D58" s="9">
        <f>IFERROR(VLOOKUP(C58,'Values Sheet '!A$3:B$25,2,FALSE),0)</f>
        <v>20</v>
      </c>
      <c r="E58" s="31"/>
      <c r="F58" s="36"/>
      <c r="G58" s="17">
        <f>IFERROR(VLOOKUP(F58,'Values Sheet '!A$2:B$25,2,FALSE),0)</f>
        <v>0</v>
      </c>
      <c r="H58" s="31"/>
      <c r="I58" s="36">
        <v>3</v>
      </c>
      <c r="J58" s="17">
        <f>IFERROR(VLOOKUP(I58,'Values Sheet '!A$2:B$25,2,FALSE),0)</f>
        <v>20</v>
      </c>
      <c r="K58" s="31"/>
      <c r="L58" s="36">
        <v>2</v>
      </c>
      <c r="M58" s="17">
        <f>IFERROR(VLOOKUP(L58,'Values Sheet '!A$2:B$25,2,FALSE),0)</f>
        <v>25</v>
      </c>
      <c r="N58" s="31">
        <v>1</v>
      </c>
      <c r="O58" s="36">
        <v>3</v>
      </c>
      <c r="P58" s="17">
        <f>IFERROR(VLOOKUP(O58,'Values Sheet '!A$2:B$25,2,FALSE),0)</f>
        <v>20</v>
      </c>
      <c r="Q58" s="31"/>
      <c r="R58" s="28">
        <v>4</v>
      </c>
      <c r="S58" s="26">
        <f>IFERROR(VLOOKUP(R58,'Values Sheet '!A$2:B$25,2,FALSE),0)</f>
        <v>18</v>
      </c>
      <c r="T58" s="31"/>
      <c r="U58" s="35"/>
      <c r="V58" s="10">
        <v>1</v>
      </c>
      <c r="W58" s="10"/>
      <c r="X58" s="10"/>
      <c r="Y58" s="10">
        <v>1</v>
      </c>
      <c r="Z58" s="22">
        <f t="shared" si="12"/>
        <v>103</v>
      </c>
      <c r="AA58" s="22">
        <f t="shared" si="13"/>
        <v>0</v>
      </c>
      <c r="AB58" s="20">
        <f t="shared" si="3"/>
        <v>1</v>
      </c>
      <c r="AC58" s="21">
        <f t="shared" si="14"/>
        <v>0</v>
      </c>
    </row>
    <row r="59" spans="1:29" x14ac:dyDescent="0.25">
      <c r="A59" s="7" t="s">
        <v>57</v>
      </c>
      <c r="B59" s="12" t="s">
        <v>31</v>
      </c>
      <c r="C59" s="15"/>
      <c r="D59" s="9">
        <f>IFERROR(VLOOKUP(C59,'Values Sheet '!A$3:B$25,2,FALSE),0)</f>
        <v>0</v>
      </c>
      <c r="E59" s="31"/>
      <c r="F59" s="36">
        <v>3</v>
      </c>
      <c r="G59" s="17">
        <f>IFERROR(VLOOKUP(F59,'Values Sheet '!A$2:B$25,2,FALSE),0)</f>
        <v>20</v>
      </c>
      <c r="H59" s="31"/>
      <c r="I59" s="36"/>
      <c r="J59" s="17">
        <f>IFERROR(VLOOKUP(I59,'Values Sheet '!A$2:B$25,2,FALSE),0)</f>
        <v>0</v>
      </c>
      <c r="K59" s="31"/>
      <c r="L59" s="36"/>
      <c r="M59" s="17">
        <f>IFERROR(VLOOKUP(L59,'Values Sheet '!A$2:B$25,2,FALSE),0)</f>
        <v>0</v>
      </c>
      <c r="N59" s="31"/>
      <c r="O59" s="36">
        <v>4</v>
      </c>
      <c r="P59" s="17">
        <f>IFERROR(VLOOKUP(O59,'Values Sheet '!A$2:B$25,2,FALSE),0)</f>
        <v>18</v>
      </c>
      <c r="Q59" s="31"/>
      <c r="R59" s="28"/>
      <c r="S59" s="26">
        <f>IFERROR(VLOOKUP(R59,'Values Sheet '!A$2:B$25,2,FALSE),0)</f>
        <v>0</v>
      </c>
      <c r="T59" s="31"/>
      <c r="U59" s="35">
        <v>1</v>
      </c>
      <c r="V59" s="10"/>
      <c r="W59" s="10"/>
      <c r="X59" s="10"/>
      <c r="Y59" s="10"/>
      <c r="Z59" s="22">
        <f t="shared" si="12"/>
        <v>38</v>
      </c>
      <c r="AA59" s="22">
        <f t="shared" si="13"/>
        <v>0</v>
      </c>
      <c r="AB59" s="20">
        <f t="shared" si="3"/>
        <v>0</v>
      </c>
      <c r="AC59" s="21">
        <f t="shared" si="14"/>
        <v>0</v>
      </c>
    </row>
    <row r="60" spans="1:29" x14ac:dyDescent="0.25">
      <c r="A60" s="7" t="s">
        <v>86</v>
      </c>
      <c r="B60" s="12" t="s">
        <v>31</v>
      </c>
      <c r="C60" s="15">
        <v>4</v>
      </c>
      <c r="D60" s="9">
        <f>IFERROR(VLOOKUP(C60,'Values Sheet '!A$3:B$25,2,FALSE),0)</f>
        <v>18</v>
      </c>
      <c r="E60" s="31"/>
      <c r="F60" s="36"/>
      <c r="G60" s="17">
        <f>IFERROR(VLOOKUP(F60,'Values Sheet '!A$2:B$25,2,FALSE),0)</f>
        <v>0</v>
      </c>
      <c r="H60" s="31"/>
      <c r="I60" s="36">
        <v>7</v>
      </c>
      <c r="J60" s="17">
        <f>IFERROR(VLOOKUP(I60,'Values Sheet '!A$2:B$25,2,FALSE),0)</f>
        <v>14</v>
      </c>
      <c r="K60" s="31"/>
      <c r="L60" s="36"/>
      <c r="M60" s="17">
        <f>IFERROR(VLOOKUP(L60,'Values Sheet '!A$2:B$25,2,FALSE),0)</f>
        <v>0</v>
      </c>
      <c r="N60" s="31"/>
      <c r="O60" s="36"/>
      <c r="P60" s="17">
        <f>IFERROR(VLOOKUP(O60,'Values Sheet '!A$2:B$25,2,FALSE),0)</f>
        <v>0</v>
      </c>
      <c r="Q60" s="31"/>
      <c r="R60" s="28"/>
      <c r="S60" s="26">
        <f>IFERROR(VLOOKUP(R60,'Values Sheet '!A$2:B$25,2,FALSE),0)</f>
        <v>0</v>
      </c>
      <c r="T60" s="31"/>
      <c r="U60" s="35"/>
      <c r="V60" s="10"/>
      <c r="W60" s="10"/>
      <c r="X60" s="10"/>
      <c r="Y60" s="10"/>
      <c r="Z60" s="22">
        <f t="shared" si="12"/>
        <v>32</v>
      </c>
      <c r="AA60" s="22">
        <f t="shared" si="13"/>
        <v>0</v>
      </c>
      <c r="AB60" s="20">
        <f t="shared" si="3"/>
        <v>0</v>
      </c>
      <c r="AC60" s="21">
        <f t="shared" si="14"/>
        <v>0</v>
      </c>
    </row>
    <row r="61" spans="1:29" x14ac:dyDescent="0.25">
      <c r="A61" s="7" t="s">
        <v>30</v>
      </c>
      <c r="B61" s="12" t="s">
        <v>31</v>
      </c>
      <c r="C61" s="15"/>
      <c r="D61" s="9">
        <f>IFERROR(VLOOKUP(C61,'Values Sheet '!A$3:B$25,2,FALSE),0)</f>
        <v>0</v>
      </c>
      <c r="E61" s="31"/>
      <c r="F61" s="36">
        <v>4</v>
      </c>
      <c r="G61" s="17">
        <f>IFERROR(VLOOKUP(F61,'Values Sheet '!A$2:B$25,2,FALSE),0)</f>
        <v>18</v>
      </c>
      <c r="H61" s="31"/>
      <c r="I61" s="36"/>
      <c r="J61" s="17">
        <f>IFERROR(VLOOKUP(I61,'Values Sheet '!A$2:B$25,2,FALSE),0)</f>
        <v>0</v>
      </c>
      <c r="K61" s="31"/>
      <c r="L61" s="36"/>
      <c r="M61" s="17">
        <f>IFERROR(VLOOKUP(L61,'Values Sheet '!A$2:B$25,2,FALSE),0)</f>
        <v>0</v>
      </c>
      <c r="N61" s="31"/>
      <c r="O61" s="36"/>
      <c r="P61" s="17">
        <f>IFERROR(VLOOKUP(O61,'Values Sheet '!A$2:B$25,2,FALSE),0)</f>
        <v>0</v>
      </c>
      <c r="Q61" s="31"/>
      <c r="R61" s="28"/>
      <c r="S61" s="26">
        <f>IFERROR(VLOOKUP(R61,'Values Sheet '!A$2:B$25,2,FALSE),0)</f>
        <v>0</v>
      </c>
      <c r="T61" s="31"/>
      <c r="U61" s="35">
        <v>1</v>
      </c>
      <c r="V61" s="10"/>
      <c r="W61" s="10"/>
      <c r="X61" s="10"/>
      <c r="Y61" s="10"/>
      <c r="Z61" s="22">
        <f t="shared" si="12"/>
        <v>18</v>
      </c>
      <c r="AA61" s="22">
        <f t="shared" si="13"/>
        <v>0</v>
      </c>
      <c r="AB61" s="20">
        <f t="shared" si="3"/>
        <v>0</v>
      </c>
      <c r="AC61" s="21">
        <f t="shared" si="14"/>
        <v>0</v>
      </c>
    </row>
    <row r="62" spans="1:29" x14ac:dyDescent="0.25">
      <c r="A62" s="7" t="s">
        <v>69</v>
      </c>
      <c r="B62" s="12" t="s">
        <v>31</v>
      </c>
      <c r="C62" s="15"/>
      <c r="D62" s="9">
        <f>IFERROR(VLOOKUP(C62,'Values Sheet '!A$3:B$25,2,FALSE),0)</f>
        <v>0</v>
      </c>
      <c r="E62" s="31"/>
      <c r="F62" s="36"/>
      <c r="G62" s="17">
        <f>IFERROR(VLOOKUP(F62,'Values Sheet '!A$2:B$25,2,FALSE),0)</f>
        <v>0</v>
      </c>
      <c r="H62" s="31"/>
      <c r="I62" s="36">
        <v>4</v>
      </c>
      <c r="J62" s="17">
        <f>IFERROR(VLOOKUP(I62,'Values Sheet '!A$2:B$25,2,FALSE),0)</f>
        <v>18</v>
      </c>
      <c r="K62" s="31">
        <v>1</v>
      </c>
      <c r="L62" s="36"/>
      <c r="M62" s="17">
        <f>IFERROR(VLOOKUP(L62,'Values Sheet '!A$2:B$25,2,FALSE),0)</f>
        <v>0</v>
      </c>
      <c r="N62" s="31">
        <v>1</v>
      </c>
      <c r="O62" s="36"/>
      <c r="P62" s="17">
        <f>IFERROR(VLOOKUP(O62,'Values Sheet '!A$2:B$25,2,FALSE),0)</f>
        <v>0</v>
      </c>
      <c r="Q62" s="31"/>
      <c r="R62" s="28"/>
      <c r="S62" s="26">
        <f>IFERROR(VLOOKUP(R62,'Values Sheet '!A$2:B$25,2,FALSE),0)</f>
        <v>0</v>
      </c>
      <c r="T62" s="31">
        <v>1</v>
      </c>
      <c r="U62" s="35">
        <v>1</v>
      </c>
      <c r="V62" s="10">
        <v>1</v>
      </c>
      <c r="W62" s="10"/>
      <c r="X62" s="10"/>
      <c r="Y62" s="10"/>
      <c r="Z62" s="22">
        <f t="shared" si="12"/>
        <v>18</v>
      </c>
      <c r="AA62" s="22">
        <f t="shared" si="13"/>
        <v>1</v>
      </c>
      <c r="AB62" s="20">
        <f t="shared" si="3"/>
        <v>0</v>
      </c>
      <c r="AC62" s="21">
        <f t="shared" si="14"/>
        <v>0</v>
      </c>
    </row>
    <row r="63" spans="1:29" x14ac:dyDescent="0.25">
      <c r="A63" s="7" t="s">
        <v>27</v>
      </c>
      <c r="B63" s="12" t="s">
        <v>31</v>
      </c>
      <c r="C63" s="15"/>
      <c r="D63" s="9">
        <f>IFERROR(VLOOKUP(C63,'Values Sheet '!A$3:B$25,2,FALSE),0)</f>
        <v>0</v>
      </c>
      <c r="E63" s="31"/>
      <c r="F63" s="36"/>
      <c r="G63" s="17">
        <f>IFERROR(VLOOKUP(F63,'Values Sheet '!A$2:B$25,2,FALSE),0)</f>
        <v>0</v>
      </c>
      <c r="H63" s="31"/>
      <c r="I63" s="36">
        <v>2</v>
      </c>
      <c r="J63" s="17">
        <f>IFERROR(VLOOKUP(I63,'Values Sheet '!A$2:B$25,2,FALSE),0)</f>
        <v>25</v>
      </c>
      <c r="K63" s="31">
        <v>1</v>
      </c>
      <c r="L63" s="36">
        <v>1</v>
      </c>
      <c r="M63" s="17">
        <f>IFERROR(VLOOKUP(L63,'Values Sheet '!A$2:B$25,2,FALSE),0)</f>
        <v>30</v>
      </c>
      <c r="N63" s="31">
        <v>1</v>
      </c>
      <c r="O63" s="36">
        <v>1</v>
      </c>
      <c r="P63" s="17">
        <f>IFERROR(VLOOKUP(O63,'Values Sheet '!A$2:B$25,2,FALSE),0)</f>
        <v>30</v>
      </c>
      <c r="Q63" s="31"/>
      <c r="R63" s="28">
        <v>1</v>
      </c>
      <c r="S63" s="26">
        <f>IFERROR(VLOOKUP(R63,'Values Sheet '!A$2:B$25,2,FALSE),0)</f>
        <v>30</v>
      </c>
      <c r="T63" s="31">
        <v>1</v>
      </c>
      <c r="U63" s="35">
        <v>1</v>
      </c>
      <c r="V63" s="10"/>
      <c r="W63" s="10"/>
      <c r="X63" s="10"/>
      <c r="Y63" s="10"/>
      <c r="Z63" s="22">
        <f t="shared" si="12"/>
        <v>115</v>
      </c>
      <c r="AA63" s="22">
        <f t="shared" si="13"/>
        <v>1</v>
      </c>
      <c r="AB63" s="20">
        <f t="shared" si="3"/>
        <v>0</v>
      </c>
      <c r="AC63" s="21">
        <f t="shared" si="14"/>
        <v>0</v>
      </c>
    </row>
    <row r="64" spans="1:29" x14ac:dyDescent="0.25">
      <c r="A64" s="7" t="s">
        <v>143</v>
      </c>
      <c r="B64" s="12" t="s">
        <v>31</v>
      </c>
      <c r="C64" s="15"/>
      <c r="D64" s="9">
        <f>IFERROR(VLOOKUP(C64,'Values Sheet '!A$3:B$25,2,FALSE),0)</f>
        <v>0</v>
      </c>
      <c r="E64" s="31"/>
      <c r="F64" s="36"/>
      <c r="G64" s="17">
        <f>IFERROR(VLOOKUP(F64,'Values Sheet '!A$2:B$25,2,FALSE),0)</f>
        <v>0</v>
      </c>
      <c r="H64" s="31"/>
      <c r="I64" s="36">
        <v>5</v>
      </c>
      <c r="J64" s="17">
        <f>IFERROR(VLOOKUP(I64,'Values Sheet '!A$2:B$25,2,FALSE),0)</f>
        <v>16</v>
      </c>
      <c r="K64" s="31"/>
      <c r="L64" s="36"/>
      <c r="M64" s="17">
        <f>IFERROR(VLOOKUP(L64,'Values Sheet '!A$2:B$25,2,FALSE),0)</f>
        <v>0</v>
      </c>
      <c r="N64" s="31"/>
      <c r="O64" s="36"/>
      <c r="P64" s="17">
        <f>IFERROR(VLOOKUP(O64,'Values Sheet '!A$2:B$25,2,FALSE),0)</f>
        <v>0</v>
      </c>
      <c r="Q64" s="31"/>
      <c r="R64" s="28"/>
      <c r="S64" s="27">
        <f>IFERROR(VLOOKUP(R64,'Values Sheet '!A$2:B$25,2,FALSE),0)</f>
        <v>0</v>
      </c>
      <c r="T64" s="31"/>
      <c r="U64" s="35"/>
      <c r="V64" s="10"/>
      <c r="W64" s="10"/>
      <c r="X64" s="10"/>
      <c r="Y64" s="10"/>
      <c r="Z64" s="22">
        <f t="shared" si="12"/>
        <v>16</v>
      </c>
      <c r="AA64" s="22">
        <f t="shared" si="13"/>
        <v>0</v>
      </c>
      <c r="AB64" s="20">
        <f t="shared" si="3"/>
        <v>0</v>
      </c>
      <c r="AC64" s="21">
        <f t="shared" si="14"/>
        <v>0</v>
      </c>
    </row>
    <row r="65" spans="1:29" x14ac:dyDescent="0.25">
      <c r="A65" s="7" t="s">
        <v>79</v>
      </c>
      <c r="B65" s="12" t="s">
        <v>31</v>
      </c>
      <c r="C65" s="15"/>
      <c r="D65" s="9">
        <f>IFERROR(VLOOKUP(C65,'Values Sheet '!A$3:B$25,2,FALSE),0)</f>
        <v>0</v>
      </c>
      <c r="E65" s="31"/>
      <c r="F65" s="36"/>
      <c r="G65" s="17">
        <f>IFERROR(VLOOKUP(F65,'Values Sheet '!A$2:B$25,2,FALSE),0)</f>
        <v>0</v>
      </c>
      <c r="H65" s="31"/>
      <c r="I65" s="36">
        <v>8</v>
      </c>
      <c r="J65" s="17">
        <f>IFERROR(VLOOKUP(I65,'Values Sheet '!A$2:B$25,2,FALSE),0)</f>
        <v>13</v>
      </c>
      <c r="K65" s="31"/>
      <c r="L65" s="36">
        <v>5</v>
      </c>
      <c r="M65" s="17">
        <f>IFERROR(VLOOKUP(L65,'Values Sheet '!A$2:B$25,2,FALSE),0)</f>
        <v>16</v>
      </c>
      <c r="N65" s="31"/>
      <c r="O65" s="36"/>
      <c r="P65" s="17">
        <f>IFERROR(VLOOKUP(O65,'Values Sheet '!A$2:B$25,2,FALSE),0)</f>
        <v>0</v>
      </c>
      <c r="Q65" s="31"/>
      <c r="R65" s="28"/>
      <c r="S65" s="27">
        <f>IFERROR(VLOOKUP(R65,'Values Sheet '!A$2:B$25,2,FALSE),0)</f>
        <v>0</v>
      </c>
      <c r="T65" s="31"/>
      <c r="U65" s="35"/>
      <c r="V65" s="10"/>
      <c r="W65" s="10"/>
      <c r="X65" s="10"/>
      <c r="Y65" s="10"/>
      <c r="Z65" s="22">
        <f t="shared" si="12"/>
        <v>29</v>
      </c>
      <c r="AA65" s="22">
        <f t="shared" si="13"/>
        <v>0</v>
      </c>
      <c r="AB65" s="20">
        <f t="shared" si="3"/>
        <v>0</v>
      </c>
      <c r="AC65" s="21">
        <f t="shared" si="14"/>
        <v>0</v>
      </c>
    </row>
    <row r="66" spans="1:29" x14ac:dyDescent="0.25">
      <c r="A66" s="7" t="s">
        <v>81</v>
      </c>
      <c r="B66" s="12" t="s">
        <v>31</v>
      </c>
      <c r="C66" s="15"/>
      <c r="D66" s="9">
        <f>IFERROR(VLOOKUP(C66,'Values Sheet '!A$3:B$25,2,FALSE),0)</f>
        <v>0</v>
      </c>
      <c r="E66" s="31"/>
      <c r="F66" s="36"/>
      <c r="G66" s="17">
        <f>IFERROR(VLOOKUP(F66,'Values Sheet '!A$2:B$25,2,FALSE),0)</f>
        <v>0</v>
      </c>
      <c r="H66" s="31"/>
      <c r="I66" s="36"/>
      <c r="J66" s="17">
        <f>IFERROR(VLOOKUP(I66,'Values Sheet '!A$2:B$25,2,FALSE),0)</f>
        <v>0</v>
      </c>
      <c r="K66" s="31"/>
      <c r="L66" s="36"/>
      <c r="M66" s="17">
        <f>IFERROR(VLOOKUP(L66,'Values Sheet '!A$2:B$25,2,FALSE),0)</f>
        <v>0</v>
      </c>
      <c r="N66" s="31"/>
      <c r="O66" s="36"/>
      <c r="P66" s="17">
        <f>IFERROR(VLOOKUP(O66,'Values Sheet '!A$2:B$25,2,FALSE),0)</f>
        <v>0</v>
      </c>
      <c r="Q66" s="31"/>
      <c r="R66" s="28"/>
      <c r="S66" s="27">
        <f>IFERROR(VLOOKUP(R66,'Values Sheet '!A$2:B$25,2,FALSE),0)</f>
        <v>0</v>
      </c>
      <c r="T66" s="31"/>
      <c r="U66" s="35"/>
      <c r="V66" s="10"/>
      <c r="W66" s="10"/>
      <c r="X66" s="10"/>
      <c r="Y66" s="10">
        <v>1</v>
      </c>
      <c r="Z66" s="22">
        <f t="shared" ref="Z66" si="31">SUM(D66,G66,J66,M66,P66,S66)</f>
        <v>0</v>
      </c>
      <c r="AA66" s="22">
        <f t="shared" ref="AA66" si="32">IF(SUM(E66,H66,K66,N66,Q66,T66)&gt;1,1,0)</f>
        <v>0</v>
      </c>
      <c r="AB66" s="20">
        <f t="shared" ref="AB66" si="33">IF(AND((V66+W66)&gt;0,(Y66+X66)&gt;0),1,0)</f>
        <v>0</v>
      </c>
      <c r="AC66" s="21">
        <f t="shared" ref="AC66" si="34">U66*Z66*AA66*AB66</f>
        <v>0</v>
      </c>
    </row>
    <row r="67" spans="1:29" x14ac:dyDescent="0.25">
      <c r="A67" s="7"/>
      <c r="B67" s="12"/>
      <c r="C67" s="15"/>
      <c r="D67" s="9">
        <f>IFERROR(VLOOKUP(C67,'Values Sheet '!A$3:B$25,2,FALSE),0)</f>
        <v>0</v>
      </c>
      <c r="E67" s="31"/>
      <c r="F67" s="36"/>
      <c r="G67" s="17">
        <f>IFERROR(VLOOKUP(F67,'Values Sheet '!A$2:B$25,2,FALSE),0)</f>
        <v>0</v>
      </c>
      <c r="H67" s="31"/>
      <c r="I67" s="36"/>
      <c r="J67" s="17">
        <f>IFERROR(VLOOKUP(I67,'Values Sheet '!A$2:B$25,2,FALSE),0)</f>
        <v>0</v>
      </c>
      <c r="K67" s="31"/>
      <c r="L67" s="36"/>
      <c r="M67" s="17">
        <f>IFERROR(VLOOKUP(L67,'Values Sheet '!A$2:B$25,2,FALSE),0)</f>
        <v>0</v>
      </c>
      <c r="N67" s="31"/>
      <c r="O67" s="36"/>
      <c r="P67" s="17">
        <f>IFERROR(VLOOKUP(O67,'Values Sheet '!A$2:B$25,2,FALSE),0)</f>
        <v>0</v>
      </c>
      <c r="Q67" s="31"/>
      <c r="R67" s="28"/>
      <c r="S67" s="26">
        <f>IFERROR(VLOOKUP(R67,'Values Sheet '!A$2:B$25,2,FALSE),0)</f>
        <v>0</v>
      </c>
      <c r="T67" s="31"/>
      <c r="U67" s="35"/>
      <c r="V67" s="10"/>
      <c r="W67" s="10"/>
      <c r="X67" s="10"/>
      <c r="Y67" s="10"/>
      <c r="Z67" s="22">
        <f t="shared" si="12"/>
        <v>0</v>
      </c>
      <c r="AA67" s="22">
        <f t="shared" si="13"/>
        <v>0</v>
      </c>
      <c r="AB67" s="20">
        <f t="shared" si="3"/>
        <v>0</v>
      </c>
      <c r="AC67" s="21">
        <f t="shared" si="14"/>
        <v>0</v>
      </c>
    </row>
    <row r="68" spans="1:29" x14ac:dyDescent="0.25">
      <c r="A68" s="7" t="s">
        <v>32</v>
      </c>
      <c r="B68" s="12" t="s">
        <v>37</v>
      </c>
      <c r="C68" s="15">
        <v>3</v>
      </c>
      <c r="D68" s="9">
        <f>IFERROR(VLOOKUP(C68,'Values Sheet '!A$3:B$25,2,FALSE),0)</f>
        <v>20</v>
      </c>
      <c r="E68" s="31">
        <v>1</v>
      </c>
      <c r="F68" s="36">
        <v>1</v>
      </c>
      <c r="G68" s="17">
        <f>IFERROR(VLOOKUP(F68,'Values Sheet '!A$2:B$25,2,FALSE),0)</f>
        <v>30</v>
      </c>
      <c r="H68" s="31"/>
      <c r="I68" s="36">
        <v>2</v>
      </c>
      <c r="J68" s="17">
        <f>IFERROR(VLOOKUP(I68,'Values Sheet '!A$2:B$25,2,FALSE),0)</f>
        <v>25</v>
      </c>
      <c r="K68" s="31"/>
      <c r="L68" s="36">
        <v>4</v>
      </c>
      <c r="M68" s="17">
        <f>IFERROR(VLOOKUP(L68,'Values Sheet '!A$2:B$25,2,FALSE),0)</f>
        <v>18</v>
      </c>
      <c r="N68" s="31">
        <v>1</v>
      </c>
      <c r="O68" s="36">
        <v>4</v>
      </c>
      <c r="P68" s="17">
        <f>IFERROR(VLOOKUP(O68,'Values Sheet '!A$2:B$25,2,FALSE),0)</f>
        <v>18</v>
      </c>
      <c r="Q68" s="31">
        <v>1</v>
      </c>
      <c r="R68" s="28">
        <v>1</v>
      </c>
      <c r="S68" s="26">
        <f>IFERROR(VLOOKUP(R68,'Values Sheet '!A$2:B$25,2,FALSE),0)</f>
        <v>30</v>
      </c>
      <c r="T68" s="31"/>
      <c r="U68" s="35">
        <v>1</v>
      </c>
      <c r="V68" s="10">
        <v>1</v>
      </c>
      <c r="W68" s="10"/>
      <c r="X68" s="10">
        <v>1</v>
      </c>
      <c r="Y68" s="10">
        <v>1</v>
      </c>
      <c r="Z68" s="22">
        <f t="shared" si="12"/>
        <v>141</v>
      </c>
      <c r="AA68" s="22">
        <f t="shared" si="13"/>
        <v>1</v>
      </c>
      <c r="AB68" s="20">
        <f t="shared" si="3"/>
        <v>1</v>
      </c>
      <c r="AC68" s="21">
        <f t="shared" si="14"/>
        <v>141</v>
      </c>
    </row>
    <row r="69" spans="1:29" x14ac:dyDescent="0.25">
      <c r="A69" s="7" t="s">
        <v>35</v>
      </c>
      <c r="B69" s="12" t="s">
        <v>37</v>
      </c>
      <c r="C69" s="15">
        <v>1</v>
      </c>
      <c r="D69" s="9">
        <f>IFERROR(VLOOKUP(C69,'Values Sheet '!A$3:B$25,2,FALSE),0)</f>
        <v>30</v>
      </c>
      <c r="E69" s="31">
        <v>1</v>
      </c>
      <c r="F69" s="36"/>
      <c r="G69" s="17">
        <f>IFERROR(VLOOKUP(F69,'Values Sheet '!A$2:B$25,2,FALSE),0)</f>
        <v>0</v>
      </c>
      <c r="H69" s="31"/>
      <c r="I69" s="36">
        <v>1</v>
      </c>
      <c r="J69" s="17">
        <f>IFERROR(VLOOKUP(I69,'Values Sheet '!A$2:B$25,2,FALSE),0)</f>
        <v>30</v>
      </c>
      <c r="K69" s="31"/>
      <c r="L69" s="36">
        <v>1</v>
      </c>
      <c r="M69" s="17">
        <f>IFERROR(VLOOKUP(L69,'Values Sheet '!A$2:B$25,2,FALSE),0)</f>
        <v>30</v>
      </c>
      <c r="N69" s="31"/>
      <c r="O69" s="36">
        <v>1</v>
      </c>
      <c r="P69" s="17">
        <f>IFERROR(VLOOKUP(O69,'Values Sheet '!A$2:B$25,2,FALSE),0)</f>
        <v>30</v>
      </c>
      <c r="Q69" s="31">
        <v>1</v>
      </c>
      <c r="R69" s="28"/>
      <c r="S69" s="26">
        <f>IFERROR(VLOOKUP(R69,'Values Sheet '!A$2:B$25,2,FALSE),0)</f>
        <v>0</v>
      </c>
      <c r="T69" s="31"/>
      <c r="U69" s="35">
        <v>1</v>
      </c>
      <c r="V69" s="10">
        <v>1</v>
      </c>
      <c r="W69" s="10"/>
      <c r="X69" s="10"/>
      <c r="Y69" s="10">
        <v>1</v>
      </c>
      <c r="Z69" s="22">
        <f t="shared" si="12"/>
        <v>120</v>
      </c>
      <c r="AA69" s="22">
        <f t="shared" si="13"/>
        <v>1</v>
      </c>
      <c r="AB69" s="20">
        <f t="shared" si="3"/>
        <v>1</v>
      </c>
      <c r="AC69" s="21">
        <f t="shared" si="14"/>
        <v>120</v>
      </c>
    </row>
    <row r="70" spans="1:29" x14ac:dyDescent="0.25">
      <c r="A70" s="7" t="s">
        <v>38</v>
      </c>
      <c r="B70" s="12" t="s">
        <v>37</v>
      </c>
      <c r="C70" s="15">
        <v>2</v>
      </c>
      <c r="D70" s="9">
        <f>IFERROR(VLOOKUP(C70,'Values Sheet '!A$3:B$25,2,FALSE),0)</f>
        <v>25</v>
      </c>
      <c r="E70" s="31"/>
      <c r="F70" s="36"/>
      <c r="G70" s="17">
        <f>IFERROR(VLOOKUP(F70,'Values Sheet '!A$2:B$25,2,FALSE),0)</f>
        <v>0</v>
      </c>
      <c r="H70" s="31"/>
      <c r="I70" s="36"/>
      <c r="J70" s="17">
        <f>IFERROR(VLOOKUP(I70,'Values Sheet '!A$2:B$25,2,FALSE),0)</f>
        <v>0</v>
      </c>
      <c r="K70" s="31"/>
      <c r="L70" s="36">
        <v>2</v>
      </c>
      <c r="M70" s="17">
        <f>IFERROR(VLOOKUP(L70,'Values Sheet '!A$2:B$25,2,FALSE),0)</f>
        <v>25</v>
      </c>
      <c r="N70" s="31"/>
      <c r="O70" s="36">
        <v>2</v>
      </c>
      <c r="P70" s="17">
        <f>IFERROR(VLOOKUP(O70,'Values Sheet '!A$2:B$25,2,FALSE),0)</f>
        <v>25</v>
      </c>
      <c r="Q70" s="31"/>
      <c r="R70" s="28"/>
      <c r="S70" s="26">
        <f>IFERROR(VLOOKUP(R70,'Values Sheet '!A$2:B$25,2,FALSE),0)</f>
        <v>0</v>
      </c>
      <c r="T70" s="31"/>
      <c r="U70" s="35"/>
      <c r="V70" s="10"/>
      <c r="W70" s="10"/>
      <c r="X70" s="10"/>
      <c r="Y70" s="10"/>
      <c r="Z70" s="22">
        <f t="shared" si="12"/>
        <v>75</v>
      </c>
      <c r="AA70" s="22">
        <f t="shared" si="13"/>
        <v>0</v>
      </c>
      <c r="AB70" s="20">
        <f t="shared" si="3"/>
        <v>0</v>
      </c>
      <c r="AC70" s="21">
        <f t="shared" si="14"/>
        <v>0</v>
      </c>
    </row>
    <row r="71" spans="1:29" x14ac:dyDescent="0.25">
      <c r="A71" s="7" t="s">
        <v>58</v>
      </c>
      <c r="B71" s="12" t="s">
        <v>37</v>
      </c>
      <c r="C71" s="15"/>
      <c r="D71" s="9">
        <f>IFERROR(VLOOKUP(C71,'Values Sheet '!A$3:B$25,2,FALSE),0)</f>
        <v>0</v>
      </c>
      <c r="E71" s="31"/>
      <c r="F71" s="36"/>
      <c r="G71" s="17">
        <f>IFERROR(VLOOKUP(F71,'Values Sheet '!A$2:B$25,2,FALSE),0)</f>
        <v>0</v>
      </c>
      <c r="H71" s="31"/>
      <c r="I71" s="36"/>
      <c r="J71" s="17">
        <f>IFERROR(VLOOKUP(I71,'Values Sheet '!A$2:B$25,2,FALSE),0)</f>
        <v>0</v>
      </c>
      <c r="K71" s="31"/>
      <c r="L71" s="36"/>
      <c r="M71" s="17">
        <f>IFERROR(VLOOKUP(L71,'Values Sheet '!A$2:B$25,2,FALSE),0)</f>
        <v>0</v>
      </c>
      <c r="N71" s="31">
        <v>1</v>
      </c>
      <c r="O71" s="36"/>
      <c r="P71" s="17">
        <f>IFERROR(VLOOKUP(O71,'Values Sheet '!A$2:B$25,2,FALSE),0)</f>
        <v>0</v>
      </c>
      <c r="Q71" s="31"/>
      <c r="R71" s="28"/>
      <c r="S71" s="26">
        <f>IFERROR(VLOOKUP(R71,'Values Sheet '!A$2:B$25,2,FALSE),0)</f>
        <v>0</v>
      </c>
      <c r="T71" s="31"/>
      <c r="U71" s="35"/>
      <c r="V71" s="10"/>
      <c r="W71" s="10"/>
      <c r="X71" s="10"/>
      <c r="Y71" s="10"/>
      <c r="Z71" s="22">
        <f t="shared" si="12"/>
        <v>0</v>
      </c>
      <c r="AA71" s="22">
        <f t="shared" si="13"/>
        <v>0</v>
      </c>
      <c r="AB71" s="20">
        <f t="shared" si="3"/>
        <v>0</v>
      </c>
      <c r="AC71" s="21">
        <f t="shared" si="14"/>
        <v>0</v>
      </c>
    </row>
    <row r="72" spans="1:29" x14ac:dyDescent="0.25">
      <c r="A72" s="7" t="s">
        <v>34</v>
      </c>
      <c r="B72" s="12" t="s">
        <v>37</v>
      </c>
      <c r="C72" s="15"/>
      <c r="D72" s="9">
        <f>IFERROR(VLOOKUP(C72,'Values Sheet '!A$3:B$25,2,FALSE),0)</f>
        <v>0</v>
      </c>
      <c r="E72" s="31"/>
      <c r="F72" s="36"/>
      <c r="G72" s="17">
        <f>IFERROR(VLOOKUP(F72,'Values Sheet '!A$2:B$25,2,FALSE),0)</f>
        <v>0</v>
      </c>
      <c r="H72" s="31"/>
      <c r="I72" s="36"/>
      <c r="J72" s="17">
        <f>IFERROR(VLOOKUP(I72,'Values Sheet '!A$2:B$25,2,FALSE),0)</f>
        <v>0</v>
      </c>
      <c r="K72" s="31"/>
      <c r="L72" s="36"/>
      <c r="M72" s="17">
        <f>IFERROR(VLOOKUP(L72,'Values Sheet '!A$2:B$25,2,FALSE),0)</f>
        <v>0</v>
      </c>
      <c r="N72" s="31"/>
      <c r="O72" s="36"/>
      <c r="P72" s="17">
        <f>IFERROR(VLOOKUP(O72,'Values Sheet '!A$2:B$25,2,FALSE),0)</f>
        <v>0</v>
      </c>
      <c r="Q72" s="31"/>
      <c r="R72" s="28"/>
      <c r="S72" s="27">
        <f>IFERROR(VLOOKUP(R72,'Values Sheet '!A$2:B$25,2,FALSE),0)</f>
        <v>0</v>
      </c>
      <c r="T72" s="31"/>
      <c r="U72" s="35">
        <v>1</v>
      </c>
      <c r="V72" s="10">
        <v>1</v>
      </c>
      <c r="W72" s="10"/>
      <c r="X72" s="10">
        <v>1</v>
      </c>
      <c r="Y72" s="10">
        <v>1</v>
      </c>
      <c r="Z72" s="22">
        <f t="shared" ref="Z72:Z74" si="35">SUM(D72,G72,J72,M72,P72,S72)</f>
        <v>0</v>
      </c>
      <c r="AA72" s="22">
        <f t="shared" ref="AA72:AA74" si="36">IF(SUM(E72,H72,K72,N72,Q72,T72)&gt;1,1,0)</f>
        <v>0</v>
      </c>
      <c r="AB72" s="20">
        <f t="shared" ref="AB72:AB74" si="37">IF(AND((V72+W72)&gt;0,(Y72+X72)&gt;0),1,0)</f>
        <v>1</v>
      </c>
      <c r="AC72" s="21">
        <f t="shared" ref="AC72:AC74" si="38">U72*Z72*AA72*AB72</f>
        <v>0</v>
      </c>
    </row>
    <row r="73" spans="1:29" x14ac:dyDescent="0.25">
      <c r="A73" s="7" t="s">
        <v>33</v>
      </c>
      <c r="B73" s="12" t="s">
        <v>37</v>
      </c>
      <c r="C73" s="15"/>
      <c r="D73" s="9">
        <f>IFERROR(VLOOKUP(C73,'Values Sheet '!A$3:B$25,2,FALSE),0)</f>
        <v>0</v>
      </c>
      <c r="E73" s="31"/>
      <c r="F73" s="36"/>
      <c r="G73" s="17">
        <f>IFERROR(VLOOKUP(F73,'Values Sheet '!A$2:B$25,2,FALSE),0)</f>
        <v>0</v>
      </c>
      <c r="H73" s="31"/>
      <c r="I73" s="36"/>
      <c r="J73" s="17">
        <f>IFERROR(VLOOKUP(I73,'Values Sheet '!A$2:B$25,2,FALSE),0)</f>
        <v>0</v>
      </c>
      <c r="K73" s="31"/>
      <c r="L73" s="36">
        <v>3</v>
      </c>
      <c r="M73" s="17">
        <f>IFERROR(VLOOKUP(L73,'Values Sheet '!A$2:B$25,2,FALSE),0)</f>
        <v>20</v>
      </c>
      <c r="N73" s="31"/>
      <c r="O73" s="36">
        <v>3</v>
      </c>
      <c r="P73" s="17">
        <f>IFERROR(VLOOKUP(O73,'Values Sheet '!A$2:B$25,2,FALSE),0)</f>
        <v>20</v>
      </c>
      <c r="Q73" s="31"/>
      <c r="R73" s="28"/>
      <c r="S73" s="27">
        <f>IFERROR(VLOOKUP(R73,'Values Sheet '!A$2:B$25,2,FALSE),0)</f>
        <v>0</v>
      </c>
      <c r="T73" s="31"/>
      <c r="U73" s="35">
        <v>1</v>
      </c>
      <c r="V73" s="10"/>
      <c r="W73" s="10"/>
      <c r="X73" s="10"/>
      <c r="Y73" s="10"/>
      <c r="Z73" s="22">
        <f t="shared" si="35"/>
        <v>40</v>
      </c>
      <c r="AA73" s="22">
        <f t="shared" si="36"/>
        <v>0</v>
      </c>
      <c r="AB73" s="20">
        <f t="shared" si="37"/>
        <v>0</v>
      </c>
      <c r="AC73" s="21">
        <f t="shared" si="38"/>
        <v>0</v>
      </c>
    </row>
    <row r="74" spans="1:29" x14ac:dyDescent="0.25">
      <c r="A74" s="7"/>
      <c r="B74" s="12"/>
      <c r="C74" s="15"/>
      <c r="D74" s="9">
        <f>IFERROR(VLOOKUP(C74,'Values Sheet '!A$3:B$25,2,FALSE),0)</f>
        <v>0</v>
      </c>
      <c r="E74" s="31"/>
      <c r="F74" s="36"/>
      <c r="G74" s="17">
        <f>IFERROR(VLOOKUP(F74,'Values Sheet '!A$2:B$25,2,FALSE),0)</f>
        <v>0</v>
      </c>
      <c r="H74" s="31"/>
      <c r="I74" s="36"/>
      <c r="J74" s="17">
        <f>IFERROR(VLOOKUP(I74,'Values Sheet '!A$2:B$25,2,FALSE),0)</f>
        <v>0</v>
      </c>
      <c r="K74" s="31"/>
      <c r="L74" s="36"/>
      <c r="M74" s="17">
        <f>IFERROR(VLOOKUP(L74,'Values Sheet '!A$2:B$25,2,FALSE),0)</f>
        <v>0</v>
      </c>
      <c r="N74" s="31"/>
      <c r="O74" s="36"/>
      <c r="P74" s="17">
        <f>IFERROR(VLOOKUP(O74,'Values Sheet '!A$2:B$25,2,FALSE),0)</f>
        <v>0</v>
      </c>
      <c r="Q74" s="31"/>
      <c r="R74" s="28"/>
      <c r="S74" s="27">
        <f>IFERROR(VLOOKUP(R74,'Values Sheet '!A$2:B$25,2,FALSE),0)</f>
        <v>0</v>
      </c>
      <c r="T74" s="31"/>
      <c r="U74" s="35"/>
      <c r="V74" s="10"/>
      <c r="W74" s="10"/>
      <c r="X74" s="10"/>
      <c r="Y74" s="10"/>
      <c r="Z74" s="22">
        <f t="shared" si="35"/>
        <v>0</v>
      </c>
      <c r="AA74" s="22">
        <f t="shared" si="36"/>
        <v>0</v>
      </c>
      <c r="AB74" s="20">
        <f t="shared" si="37"/>
        <v>0</v>
      </c>
      <c r="AC74" s="21">
        <f t="shared" si="38"/>
        <v>0</v>
      </c>
    </row>
    <row r="75" spans="1:29" x14ac:dyDescent="0.25">
      <c r="A75" s="7" t="s">
        <v>39</v>
      </c>
      <c r="B75" s="12" t="s">
        <v>40</v>
      </c>
      <c r="C75" s="15"/>
      <c r="D75" s="9">
        <f>IFERROR(VLOOKUP(C75,'Values Sheet '!A$3:B$25,2,FALSE),0)</f>
        <v>0</v>
      </c>
      <c r="E75" s="31"/>
      <c r="F75" s="36">
        <v>1</v>
      </c>
      <c r="G75" s="17">
        <f>IFERROR(VLOOKUP(F75,'Values Sheet '!A$2:B$25,2,FALSE),0)</f>
        <v>30</v>
      </c>
      <c r="H75" s="31"/>
      <c r="I75" s="36"/>
      <c r="J75" s="17">
        <f>IFERROR(VLOOKUP(I75,'Values Sheet '!A$2:B$25,2,FALSE),0)</f>
        <v>0</v>
      </c>
      <c r="K75" s="31"/>
      <c r="L75" s="36"/>
      <c r="M75" s="17">
        <f>IFERROR(VLOOKUP(L75,'Values Sheet '!A$2:B$25,2,FALSE),0)</f>
        <v>0</v>
      </c>
      <c r="N75" s="31"/>
      <c r="O75" s="36"/>
      <c r="P75" s="17">
        <f>IFERROR(VLOOKUP(O75,'Values Sheet '!A$2:B$25,2,FALSE),0)</f>
        <v>0</v>
      </c>
      <c r="Q75" s="31"/>
      <c r="R75" s="28"/>
      <c r="S75" s="26">
        <f>IFERROR(VLOOKUP(R75,'Values Sheet '!A$2:B$25,2,FALSE),0)</f>
        <v>0</v>
      </c>
      <c r="T75" s="31"/>
      <c r="U75" s="35">
        <v>1</v>
      </c>
      <c r="V75" s="10"/>
      <c r="W75" s="10"/>
      <c r="X75" s="10"/>
      <c r="Y75" s="10"/>
      <c r="Z75" s="22">
        <f t="shared" si="12"/>
        <v>30</v>
      </c>
      <c r="AA75" s="22">
        <f t="shared" si="13"/>
        <v>0</v>
      </c>
      <c r="AB75" s="20">
        <f t="shared" si="3"/>
        <v>0</v>
      </c>
      <c r="AC75" s="21">
        <f t="shared" si="14"/>
        <v>0</v>
      </c>
    </row>
    <row r="76" spans="1:29" x14ac:dyDescent="0.25">
      <c r="A76" s="7" t="s">
        <v>58</v>
      </c>
      <c r="B76" s="12" t="s">
        <v>40</v>
      </c>
      <c r="C76" s="15"/>
      <c r="D76" s="9">
        <f>IFERROR(VLOOKUP(C76,'Values Sheet '!A$3:B$25,2,FALSE),0)</f>
        <v>0</v>
      </c>
      <c r="E76" s="31"/>
      <c r="F76" s="36"/>
      <c r="G76" s="17">
        <f>IFERROR(VLOOKUP(F76,'Values Sheet '!A$2:B$25,2,FALSE),0)</f>
        <v>0</v>
      </c>
      <c r="H76" s="31"/>
      <c r="I76" s="36"/>
      <c r="J76" s="17">
        <f>IFERROR(VLOOKUP(I76,'Values Sheet '!A$2:B$25,2,FALSE),0)</f>
        <v>0</v>
      </c>
      <c r="K76" s="31"/>
      <c r="L76" s="36">
        <v>1</v>
      </c>
      <c r="M76" s="17">
        <f>IFERROR(VLOOKUP(L76,'Values Sheet '!A$2:B$25,2,FALSE),0)</f>
        <v>30</v>
      </c>
      <c r="N76" s="31">
        <v>1</v>
      </c>
      <c r="O76" s="36"/>
      <c r="P76" s="17">
        <f>IFERROR(VLOOKUP(O76,'Values Sheet '!A$2:B$25,2,FALSE),0)</f>
        <v>0</v>
      </c>
      <c r="Q76" s="31"/>
      <c r="R76" s="28"/>
      <c r="S76" s="27">
        <f>IFERROR(VLOOKUP(R76,'Values Sheet '!A$2:B$25,2,FALSE),0)</f>
        <v>0</v>
      </c>
      <c r="T76" s="31"/>
      <c r="U76" s="35"/>
      <c r="V76" s="10">
        <v>1</v>
      </c>
      <c r="W76" s="10"/>
      <c r="X76" s="10"/>
      <c r="Y76" s="10"/>
      <c r="Z76" s="22">
        <f t="shared" ref="Z76" si="39">SUM(D76,G76,J76,M76,P76,S76)</f>
        <v>30</v>
      </c>
      <c r="AA76" s="22">
        <f t="shared" ref="AA76" si="40">IF(SUM(E76,H76,K76,N76,Q76,T76)&gt;1,1,0)</f>
        <v>0</v>
      </c>
      <c r="AB76" s="20">
        <f t="shared" ref="AB76" si="41">IF(AND((V76+W76)&gt;0,(Y76+X76)&gt;0),1,0)</f>
        <v>0</v>
      </c>
      <c r="AC76" s="21">
        <f t="shared" ref="AC76" si="42">U76*Z76*AA76*AB76</f>
        <v>0</v>
      </c>
    </row>
    <row r="77" spans="1:29" x14ac:dyDescent="0.25">
      <c r="A77" s="7"/>
      <c r="B77" s="12"/>
      <c r="C77" s="15"/>
      <c r="D77" s="9">
        <f>IFERROR(VLOOKUP(C77,'Values Sheet '!A$3:B$25,2,FALSE),0)</f>
        <v>0</v>
      </c>
      <c r="E77" s="31"/>
      <c r="F77" s="36"/>
      <c r="G77" s="17">
        <f>IFERROR(VLOOKUP(F77,'Values Sheet '!A$2:B$25,2,FALSE),0)</f>
        <v>0</v>
      </c>
      <c r="H77" s="31"/>
      <c r="I77" s="36"/>
      <c r="J77" s="17">
        <f>IFERROR(VLOOKUP(I77,'Values Sheet '!A$2:B$25,2,FALSE),0)</f>
        <v>0</v>
      </c>
      <c r="K77" s="31"/>
      <c r="L77" s="36"/>
      <c r="M77" s="17">
        <f>IFERROR(VLOOKUP(L77,'Values Sheet '!A$2:B$25,2,FALSE),0)</f>
        <v>0</v>
      </c>
      <c r="N77" s="31"/>
      <c r="O77" s="36"/>
      <c r="P77" s="17">
        <f>IFERROR(VLOOKUP(O77,'Values Sheet '!A$2:B$25,2,FALSE),0)</f>
        <v>0</v>
      </c>
      <c r="Q77" s="31"/>
      <c r="R77" s="28"/>
      <c r="S77" s="26">
        <f>IFERROR(VLOOKUP(R77,'Values Sheet '!A$2:B$25,2,FALSE),0)</f>
        <v>0</v>
      </c>
      <c r="T77" s="31"/>
      <c r="U77" s="35"/>
      <c r="V77" s="10"/>
      <c r="W77" s="10"/>
      <c r="X77" s="10"/>
      <c r="Y77" s="10"/>
      <c r="Z77" s="22">
        <f t="shared" si="12"/>
        <v>0</v>
      </c>
      <c r="AA77" s="22">
        <f t="shared" si="13"/>
        <v>0</v>
      </c>
      <c r="AB77" s="20">
        <f t="shared" si="3"/>
        <v>0</v>
      </c>
      <c r="AC77" s="21">
        <f t="shared" si="14"/>
        <v>0</v>
      </c>
    </row>
    <row r="78" spans="1:29" x14ac:dyDescent="0.25">
      <c r="A78" s="7" t="s">
        <v>59</v>
      </c>
      <c r="B78" s="12" t="s">
        <v>42</v>
      </c>
      <c r="C78" s="15">
        <v>3</v>
      </c>
      <c r="D78" s="9">
        <f>IFERROR(VLOOKUP(C78,'Values Sheet '!A$3:B$25,2,FALSE),0)</f>
        <v>20</v>
      </c>
      <c r="E78" s="31"/>
      <c r="F78" s="36">
        <v>1</v>
      </c>
      <c r="G78" s="17">
        <f>IFERROR(VLOOKUP(F78,'Values Sheet '!A$2:B$25,2,FALSE),0)</f>
        <v>30</v>
      </c>
      <c r="H78" s="31"/>
      <c r="I78" s="36"/>
      <c r="J78" s="17">
        <f>IFERROR(VLOOKUP(I78,'Values Sheet '!A$2:B$25,2,FALSE),0)</f>
        <v>0</v>
      </c>
      <c r="K78" s="31"/>
      <c r="L78" s="36"/>
      <c r="M78" s="17">
        <f>IFERROR(VLOOKUP(L78,'Values Sheet '!A$2:B$25,2,FALSE),0)</f>
        <v>0</v>
      </c>
      <c r="N78" s="31"/>
      <c r="O78" s="36"/>
      <c r="P78" s="17">
        <f>IFERROR(VLOOKUP(O78,'Values Sheet '!A$2:B$25,2,FALSE),0)</f>
        <v>0</v>
      </c>
      <c r="Q78" s="31"/>
      <c r="R78" s="28"/>
      <c r="S78" s="26">
        <f>IFERROR(VLOOKUP(R78,'Values Sheet '!A$2:B$25,2,FALSE),0)</f>
        <v>0</v>
      </c>
      <c r="T78" s="31"/>
      <c r="U78" s="35">
        <v>1</v>
      </c>
      <c r="V78" s="10"/>
      <c r="W78" s="10"/>
      <c r="X78" s="10"/>
      <c r="Y78" s="10"/>
      <c r="Z78" s="22">
        <f t="shared" si="12"/>
        <v>50</v>
      </c>
      <c r="AA78" s="22">
        <f t="shared" si="13"/>
        <v>0</v>
      </c>
      <c r="AB78" s="20">
        <f t="shared" si="3"/>
        <v>0</v>
      </c>
      <c r="AC78" s="21">
        <f t="shared" si="14"/>
        <v>0</v>
      </c>
    </row>
    <row r="79" spans="1:29" x14ac:dyDescent="0.25">
      <c r="A79" s="7" t="s">
        <v>149</v>
      </c>
      <c r="B79" s="12" t="s">
        <v>42</v>
      </c>
      <c r="C79" s="15">
        <v>1</v>
      </c>
      <c r="D79" s="9">
        <f>IFERROR(VLOOKUP(C79,'Values Sheet '!A$3:B$25,2,FALSE),0)</f>
        <v>30</v>
      </c>
      <c r="E79" s="31"/>
      <c r="F79" s="36"/>
      <c r="G79" s="17">
        <f>IFERROR(VLOOKUP(F79,'Values Sheet '!A$2:B$25,2,FALSE),0)</f>
        <v>0</v>
      </c>
      <c r="H79" s="31"/>
      <c r="I79" s="36">
        <v>2</v>
      </c>
      <c r="J79" s="17">
        <f>IFERROR(VLOOKUP(I79,'Values Sheet '!A$2:B$25,2,FALSE),0)</f>
        <v>25</v>
      </c>
      <c r="K79" s="31"/>
      <c r="L79" s="36">
        <v>1</v>
      </c>
      <c r="M79" s="17">
        <f>IFERROR(VLOOKUP(L79,'Values Sheet '!A$2:B$25,2,FALSE),0)</f>
        <v>30</v>
      </c>
      <c r="N79" s="31">
        <v>1</v>
      </c>
      <c r="O79" s="36">
        <v>1</v>
      </c>
      <c r="P79" s="17">
        <f>IFERROR(VLOOKUP(O79,'Values Sheet '!A$2:B$25,2,FALSE),0)</f>
        <v>30</v>
      </c>
      <c r="Q79" s="31"/>
      <c r="R79" s="28">
        <v>1</v>
      </c>
      <c r="S79" s="26">
        <f>IFERROR(VLOOKUP(R79,'Values Sheet '!A$2:B$25,2,FALSE),0)</f>
        <v>30</v>
      </c>
      <c r="T79" s="31">
        <v>1</v>
      </c>
      <c r="U79" s="35">
        <v>1</v>
      </c>
      <c r="V79" s="10">
        <v>1</v>
      </c>
      <c r="W79" s="10"/>
      <c r="X79" s="10">
        <v>1</v>
      </c>
      <c r="Y79" s="10">
        <v>1</v>
      </c>
      <c r="Z79" s="22">
        <f t="shared" si="12"/>
        <v>145</v>
      </c>
      <c r="AA79" s="22">
        <f t="shared" si="13"/>
        <v>1</v>
      </c>
      <c r="AB79" s="20">
        <f t="shared" si="3"/>
        <v>1</v>
      </c>
      <c r="AC79" s="21">
        <f t="shared" si="14"/>
        <v>145</v>
      </c>
    </row>
    <row r="80" spans="1:29" x14ac:dyDescent="0.25">
      <c r="A80" s="7" t="s">
        <v>41</v>
      </c>
      <c r="B80" s="12" t="s">
        <v>42</v>
      </c>
      <c r="C80" s="15">
        <v>2</v>
      </c>
      <c r="D80" s="9">
        <f>IFERROR(VLOOKUP(C80,'Values Sheet '!A$3:B$25,2,FALSE),0)</f>
        <v>25</v>
      </c>
      <c r="E80" s="31"/>
      <c r="F80" s="36"/>
      <c r="G80" s="17">
        <f>IFERROR(VLOOKUP(F80,'Values Sheet '!A$2:B$25,2,FALSE),0)</f>
        <v>0</v>
      </c>
      <c r="H80" s="31"/>
      <c r="I80" s="36">
        <v>1</v>
      </c>
      <c r="J80" s="17">
        <f>IFERROR(VLOOKUP(I80,'Values Sheet '!A$2:B$25,2,FALSE),0)</f>
        <v>30</v>
      </c>
      <c r="K80" s="31">
        <v>1</v>
      </c>
      <c r="L80" s="36">
        <v>2</v>
      </c>
      <c r="M80" s="17">
        <f>IFERROR(VLOOKUP(L80,'Values Sheet '!A$2:B$25,2,FALSE),0)</f>
        <v>25</v>
      </c>
      <c r="N80" s="31">
        <v>1</v>
      </c>
      <c r="O80" s="36">
        <v>2</v>
      </c>
      <c r="P80" s="17">
        <f>IFERROR(VLOOKUP(O80,'Values Sheet '!A$2:B$25,2,FALSE),0)</f>
        <v>25</v>
      </c>
      <c r="Q80" s="31">
        <v>1</v>
      </c>
      <c r="R80" s="28"/>
      <c r="S80" s="26">
        <f>IFERROR(VLOOKUP(R80,'Values Sheet '!A$2:B$25,2,FALSE),0)</f>
        <v>0</v>
      </c>
      <c r="T80" s="31"/>
      <c r="U80" s="35">
        <v>1</v>
      </c>
      <c r="V80" s="10">
        <v>1</v>
      </c>
      <c r="W80" s="10"/>
      <c r="X80" s="10">
        <v>1</v>
      </c>
      <c r="Y80" s="10">
        <v>1</v>
      </c>
      <c r="Z80" s="22">
        <f t="shared" si="12"/>
        <v>105</v>
      </c>
      <c r="AA80" s="22">
        <f t="shared" si="13"/>
        <v>1</v>
      </c>
      <c r="AB80" s="20">
        <f t="shared" si="3"/>
        <v>1</v>
      </c>
      <c r="AC80" s="21">
        <f t="shared" si="14"/>
        <v>105</v>
      </c>
    </row>
    <row r="81" spans="1:29" x14ac:dyDescent="0.25">
      <c r="A81" s="7" t="s">
        <v>72</v>
      </c>
      <c r="B81" s="12" t="s">
        <v>42</v>
      </c>
      <c r="C81" s="15"/>
      <c r="D81" s="9">
        <f>IFERROR(VLOOKUP(C81,'Values Sheet '!A$3:B$25,2,FALSE),0)</f>
        <v>0</v>
      </c>
      <c r="E81" s="31"/>
      <c r="F81" s="36"/>
      <c r="G81" s="17">
        <f>IFERROR(VLOOKUP(F81,'Values Sheet '!A$2:B$25,2,FALSE),0)</f>
        <v>0</v>
      </c>
      <c r="H81" s="31"/>
      <c r="I81" s="36"/>
      <c r="J81" s="17">
        <f>IFERROR(VLOOKUP(I81,'Values Sheet '!A$2:B$25,2,FALSE),0)</f>
        <v>0</v>
      </c>
      <c r="K81" s="31"/>
      <c r="L81" s="36">
        <v>3</v>
      </c>
      <c r="M81" s="17">
        <f>IFERROR(VLOOKUP(L81,'Values Sheet '!A$2:B$25,2,FALSE),0)</f>
        <v>20</v>
      </c>
      <c r="N81" s="31"/>
      <c r="O81" s="36"/>
      <c r="P81" s="17">
        <f>IFERROR(VLOOKUP(O81,'Values Sheet '!A$2:B$25,2,FALSE),0)</f>
        <v>0</v>
      </c>
      <c r="Q81" s="31"/>
      <c r="R81" s="28"/>
      <c r="S81" s="27">
        <f>IFERROR(VLOOKUP(R81,'Values Sheet '!A$2:B$25,2,FALSE),0)</f>
        <v>0</v>
      </c>
      <c r="T81" s="31"/>
      <c r="U81" s="35"/>
      <c r="V81" s="10"/>
      <c r="W81" s="10"/>
      <c r="X81" s="10"/>
      <c r="Y81" s="10"/>
      <c r="Z81" s="22">
        <f t="shared" ref="Z81" si="43">SUM(D81,G81,J81,M81,P81,S81)</f>
        <v>20</v>
      </c>
      <c r="AA81" s="22">
        <f t="shared" si="13"/>
        <v>0</v>
      </c>
      <c r="AB81" s="20">
        <f t="shared" ref="AB81" si="44">IF(AND((V81+W81)&gt;0,(Y81+X81)&gt;0),1,0)</f>
        <v>0</v>
      </c>
      <c r="AC81" s="21">
        <f t="shared" ref="AC81" si="45">U81*Z81*AA81*AB81</f>
        <v>0</v>
      </c>
    </row>
    <row r="82" spans="1:29" x14ac:dyDescent="0.25">
      <c r="A82" s="7"/>
      <c r="B82" s="12"/>
      <c r="C82" s="15"/>
      <c r="D82" s="9">
        <f>IFERROR(VLOOKUP(C82,'Values Sheet '!A$3:B$25,2,FALSE),0)</f>
        <v>0</v>
      </c>
      <c r="E82" s="31"/>
      <c r="F82" s="36"/>
      <c r="G82" s="17">
        <f>IFERROR(VLOOKUP(F82,'Values Sheet '!A$2:B$25,2,FALSE),0)</f>
        <v>0</v>
      </c>
      <c r="H82" s="31"/>
      <c r="I82" s="36"/>
      <c r="J82" s="17">
        <f>IFERROR(VLOOKUP(I82,'Values Sheet '!A$2:B$25,2,FALSE),0)</f>
        <v>0</v>
      </c>
      <c r="K82" s="31"/>
      <c r="L82" s="36"/>
      <c r="M82" s="17">
        <f>IFERROR(VLOOKUP(L82,'Values Sheet '!A$2:B$25,2,FALSE),0)</f>
        <v>0</v>
      </c>
      <c r="N82" s="31"/>
      <c r="O82" s="36"/>
      <c r="P82" s="17">
        <f>IFERROR(VLOOKUP(O82,'Values Sheet '!A$2:B$25,2,FALSE),0)</f>
        <v>0</v>
      </c>
      <c r="Q82" s="31"/>
      <c r="R82" s="28"/>
      <c r="S82" s="26">
        <f>IFERROR(VLOOKUP(R82,'Values Sheet '!A$2:B$25,2,FALSE),0)</f>
        <v>0</v>
      </c>
      <c r="T82" s="31"/>
      <c r="U82" s="35"/>
      <c r="V82" s="10"/>
      <c r="W82" s="10"/>
      <c r="X82" s="10"/>
      <c r="Y82" s="10"/>
      <c r="Z82" s="22">
        <f t="shared" si="12"/>
        <v>0</v>
      </c>
      <c r="AA82" s="22">
        <f t="shared" si="13"/>
        <v>0</v>
      </c>
      <c r="AB82" s="20">
        <f t="shared" si="3"/>
        <v>0</v>
      </c>
      <c r="AC82" s="21">
        <f t="shared" ref="AC82:AC85" si="46">U82*Z82*AA82*AB82</f>
        <v>0</v>
      </c>
    </row>
    <row r="83" spans="1:29" x14ac:dyDescent="0.25">
      <c r="A83" s="7" t="s">
        <v>171</v>
      </c>
      <c r="B83" s="12" t="s">
        <v>43</v>
      </c>
      <c r="C83" s="15">
        <v>2</v>
      </c>
      <c r="D83" s="9">
        <f>IFERROR(VLOOKUP(C83,'Values Sheet '!A$3:B$25,2,FALSE),0)</f>
        <v>25</v>
      </c>
      <c r="E83" s="31"/>
      <c r="F83" s="36">
        <v>1</v>
      </c>
      <c r="G83" s="17">
        <f>IFERROR(VLOOKUP(F83,'Values Sheet '!A$2:B$25,2,FALSE),0)</f>
        <v>30</v>
      </c>
      <c r="H83" s="31"/>
      <c r="I83" s="36">
        <v>1</v>
      </c>
      <c r="J83" s="17">
        <f>IFERROR(VLOOKUP(I83,'Values Sheet '!A$2:B$25,2,FALSE),0)</f>
        <v>30</v>
      </c>
      <c r="K83" s="31"/>
      <c r="L83" s="36">
        <v>1</v>
      </c>
      <c r="M83" s="17">
        <f>IFERROR(VLOOKUP(L83,'Values Sheet '!A$2:B$25,2,FALSE),0)</f>
        <v>30</v>
      </c>
      <c r="N83" s="31">
        <v>1</v>
      </c>
      <c r="O83" s="36">
        <v>1</v>
      </c>
      <c r="P83" s="17">
        <f>IFERROR(VLOOKUP(O83,'Values Sheet '!A$2:B$25,2,FALSE),0)</f>
        <v>30</v>
      </c>
      <c r="Q83" s="31"/>
      <c r="R83" s="28">
        <v>2</v>
      </c>
      <c r="S83" s="26">
        <f>IFERROR(VLOOKUP(R83,'Values Sheet '!A$2:B$25,2,FALSE),0)</f>
        <v>25</v>
      </c>
      <c r="T83" s="31">
        <v>1</v>
      </c>
      <c r="U83" s="35">
        <v>1</v>
      </c>
      <c r="V83" s="10">
        <v>1</v>
      </c>
      <c r="W83" s="10"/>
      <c r="X83" s="10"/>
      <c r="Y83" s="10">
        <v>1</v>
      </c>
      <c r="Z83" s="22">
        <f t="shared" si="12"/>
        <v>170</v>
      </c>
      <c r="AA83" s="22">
        <f t="shared" si="13"/>
        <v>1</v>
      </c>
      <c r="AB83" s="20">
        <f t="shared" ref="AB83:AB85" si="47">IF(AND((V83+W83)&gt;0,(Y83+X83)&gt;0),1,0)</f>
        <v>1</v>
      </c>
      <c r="AC83" s="21">
        <f t="shared" si="46"/>
        <v>170</v>
      </c>
    </row>
    <row r="84" spans="1:29" x14ac:dyDescent="0.25">
      <c r="A84" s="7" t="s">
        <v>75</v>
      </c>
      <c r="B84" s="12" t="s">
        <v>43</v>
      </c>
      <c r="C84" s="15">
        <v>1</v>
      </c>
      <c r="D84" s="9">
        <f>IFERROR(VLOOKUP(C84,'Values Sheet '!A$3:B$25,2,FALSE),0)</f>
        <v>30</v>
      </c>
      <c r="E84" s="31"/>
      <c r="F84" s="36"/>
      <c r="G84" s="17">
        <f>IFERROR(VLOOKUP(F84,'Values Sheet '!A$2:B$25,2,FALSE),0)</f>
        <v>0</v>
      </c>
      <c r="H84" s="31"/>
      <c r="I84" s="36"/>
      <c r="J84" s="17">
        <f>IFERROR(VLOOKUP(I84,'Values Sheet '!A$2:B$25,2,FALSE),0)</f>
        <v>0</v>
      </c>
      <c r="K84" s="31"/>
      <c r="L84" s="36"/>
      <c r="M84" s="17">
        <f>IFERROR(VLOOKUP(L84,'Values Sheet '!A$2:B$25,2,FALSE),0)</f>
        <v>0</v>
      </c>
      <c r="N84" s="31"/>
      <c r="O84" s="36"/>
      <c r="P84" s="17">
        <f>IFERROR(VLOOKUP(O84,'Values Sheet '!A$2:B$25,2,FALSE),0)</f>
        <v>0</v>
      </c>
      <c r="Q84" s="31"/>
      <c r="R84" s="28"/>
      <c r="S84" s="26">
        <f>IFERROR(VLOOKUP(R84,'Values Sheet '!A$2:B$25,2,FALSE),0)</f>
        <v>0</v>
      </c>
      <c r="T84" s="31"/>
      <c r="U84" s="35">
        <v>1</v>
      </c>
      <c r="V84" s="10"/>
      <c r="W84" s="10"/>
      <c r="X84" s="10"/>
      <c r="Y84" s="10"/>
      <c r="Z84" s="22">
        <f t="shared" si="12"/>
        <v>30</v>
      </c>
      <c r="AA84" s="22">
        <f t="shared" si="13"/>
        <v>0</v>
      </c>
      <c r="AB84" s="20">
        <f t="shared" si="47"/>
        <v>0</v>
      </c>
      <c r="AC84" s="21">
        <f t="shared" si="46"/>
        <v>0</v>
      </c>
    </row>
    <row r="85" spans="1:29" ht="15.75" thickBot="1" x14ac:dyDescent="0.3">
      <c r="A85" s="7" t="s">
        <v>44</v>
      </c>
      <c r="B85" s="12" t="s">
        <v>43</v>
      </c>
      <c r="C85" s="16" t="s">
        <v>36</v>
      </c>
      <c r="D85" s="9">
        <f>IFERROR(VLOOKUP(C85,'Values Sheet '!A$3:B$25,2,FALSE),0)</f>
        <v>0</v>
      </c>
      <c r="E85" s="33">
        <v>1</v>
      </c>
      <c r="F85" s="38" t="s">
        <v>36</v>
      </c>
      <c r="G85" s="17">
        <f>IFERROR(VLOOKUP(F85,'Values Sheet '!A$2:B$25,2,FALSE),0)</f>
        <v>0</v>
      </c>
      <c r="H85" s="33">
        <v>1</v>
      </c>
      <c r="I85" s="38"/>
      <c r="J85" s="17">
        <f>IFERROR(VLOOKUP(I85,'Values Sheet '!A$2:B$25,2,FALSE),0)</f>
        <v>0</v>
      </c>
      <c r="K85" s="33">
        <v>1</v>
      </c>
      <c r="L85" s="38" t="s">
        <v>11</v>
      </c>
      <c r="M85" s="17">
        <f>IFERROR(VLOOKUP(L85,'Values Sheet '!A$2:B$25,2,FALSE),0)</f>
        <v>0</v>
      </c>
      <c r="N85" s="33">
        <v>1</v>
      </c>
      <c r="O85" s="38"/>
      <c r="P85" s="17">
        <f>IFERROR(VLOOKUP(O85,'Values Sheet '!A$2:B$25,2,FALSE),0)</f>
        <v>0</v>
      </c>
      <c r="Q85" s="33">
        <v>1</v>
      </c>
      <c r="R85" s="30"/>
      <c r="S85" s="18">
        <f>IFERROR(VLOOKUP(R85,'Values Sheet '!A$2:B$25,2,FALSE),0)</f>
        <v>0</v>
      </c>
      <c r="T85" s="33">
        <v>1</v>
      </c>
      <c r="U85" s="35">
        <v>1</v>
      </c>
      <c r="V85" s="10">
        <v>1</v>
      </c>
      <c r="W85" s="10"/>
      <c r="X85" s="10">
        <v>1</v>
      </c>
      <c r="Y85" s="10">
        <v>1</v>
      </c>
      <c r="Z85" s="22">
        <f t="shared" si="12"/>
        <v>0</v>
      </c>
      <c r="AA85" s="22">
        <f t="shared" si="13"/>
        <v>1</v>
      </c>
      <c r="AB85" s="20">
        <f t="shared" si="47"/>
        <v>1</v>
      </c>
      <c r="AC85" s="21">
        <f t="shared" si="46"/>
        <v>0</v>
      </c>
    </row>
    <row r="86" spans="1:29" x14ac:dyDescent="0.25">
      <c r="C86" s="8"/>
      <c r="D86" s="8"/>
    </row>
  </sheetData>
  <sortState ref="A80:AI82">
    <sortCondition descending="1" ref="Z80:Z82"/>
  </sortState>
  <mergeCells count="12">
    <mergeCell ref="L1:N1"/>
    <mergeCell ref="A1:A2"/>
    <mergeCell ref="B1:B2"/>
    <mergeCell ref="C1:E1"/>
    <mergeCell ref="F1:H1"/>
    <mergeCell ref="I1:K1"/>
    <mergeCell ref="AC1:AC2"/>
    <mergeCell ref="U1:U2"/>
    <mergeCell ref="AA1:AB1"/>
    <mergeCell ref="V1:Y1"/>
    <mergeCell ref="O1:Q1"/>
    <mergeCell ref="R1:T1"/>
  </mergeCells>
  <printOptions headings="1"/>
  <pageMargins left="0.25" right="0.25" top="0.75" bottom="0.75" header="0.3" footer="0.3"/>
  <pageSetup scale="7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'Values Sheet '!$E$2:$E$11</xm:f>
          </x14:formula1>
          <xm:sqref>B3:B85</xm:sqref>
        </x14:dataValidation>
        <x14:dataValidation type="list" allowBlank="1" showInputMessage="1" showErrorMessage="1">
          <x14:formula1>
            <xm:f>'Values Sheet '!$G$2:$G$99</xm:f>
          </x14:formula1>
          <xm:sqref>A3:A85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99"/>
  <sheetViews>
    <sheetView topLeftCell="A64" workbookViewId="0">
      <selection activeCell="E93" sqref="E93"/>
    </sheetView>
  </sheetViews>
  <sheetFormatPr defaultRowHeight="15" x14ac:dyDescent="0.25"/>
  <cols>
    <col min="1" max="1" width="12.42578125" customWidth="1"/>
    <col min="5" max="5" width="21.28515625" customWidth="1"/>
    <col min="7" max="7" width="23" customWidth="1"/>
    <col min="8" max="8" width="20.5703125" customWidth="1"/>
  </cols>
  <sheetData>
    <row r="1" spans="1:7" s="6" customFormat="1" ht="23.25" x14ac:dyDescent="0.35">
      <c r="A1" s="25" t="s">
        <v>1</v>
      </c>
      <c r="B1" s="25" t="s">
        <v>2</v>
      </c>
      <c r="C1" s="25"/>
      <c r="D1" s="25"/>
      <c r="E1" s="25" t="s">
        <v>47</v>
      </c>
      <c r="F1" s="25"/>
      <c r="G1" s="25" t="s">
        <v>91</v>
      </c>
    </row>
    <row r="2" spans="1:7" x14ac:dyDescent="0.25">
      <c r="A2" s="6"/>
      <c r="B2" s="6">
        <v>0</v>
      </c>
      <c r="E2" t="s">
        <v>13</v>
      </c>
    </row>
    <row r="3" spans="1:7" x14ac:dyDescent="0.25">
      <c r="A3">
        <v>1</v>
      </c>
      <c r="B3">
        <v>30</v>
      </c>
      <c r="E3" t="s">
        <v>23</v>
      </c>
      <c r="G3" t="s">
        <v>132</v>
      </c>
    </row>
    <row r="4" spans="1:7" x14ac:dyDescent="0.25">
      <c r="A4">
        <v>2</v>
      </c>
      <c r="B4">
        <v>25</v>
      </c>
      <c r="E4" t="s">
        <v>26</v>
      </c>
      <c r="G4" t="s">
        <v>39</v>
      </c>
    </row>
    <row r="5" spans="1:7" x14ac:dyDescent="0.25">
      <c r="A5">
        <v>3</v>
      </c>
      <c r="B5">
        <v>20</v>
      </c>
      <c r="E5" t="s">
        <v>48</v>
      </c>
      <c r="G5" t="s">
        <v>92</v>
      </c>
    </row>
    <row r="6" spans="1:7" x14ac:dyDescent="0.25">
      <c r="A6">
        <v>4</v>
      </c>
      <c r="B6">
        <v>18</v>
      </c>
      <c r="E6" t="s">
        <v>31</v>
      </c>
      <c r="G6" t="s">
        <v>18</v>
      </c>
    </row>
    <row r="7" spans="1:7" x14ac:dyDescent="0.25">
      <c r="A7">
        <v>5</v>
      </c>
      <c r="B7">
        <v>16</v>
      </c>
      <c r="E7" t="s">
        <v>37</v>
      </c>
      <c r="G7" t="s">
        <v>138</v>
      </c>
    </row>
    <row r="8" spans="1:7" x14ac:dyDescent="0.25">
      <c r="A8">
        <v>6</v>
      </c>
      <c r="B8">
        <v>15</v>
      </c>
      <c r="E8" t="s">
        <v>40</v>
      </c>
      <c r="G8" t="s">
        <v>68</v>
      </c>
    </row>
    <row r="9" spans="1:7" x14ac:dyDescent="0.25">
      <c r="A9">
        <v>7</v>
      </c>
      <c r="B9">
        <v>14</v>
      </c>
      <c r="E9" t="s">
        <v>42</v>
      </c>
      <c r="G9" t="s">
        <v>66</v>
      </c>
    </row>
    <row r="10" spans="1:7" x14ac:dyDescent="0.25">
      <c r="A10">
        <v>8</v>
      </c>
      <c r="B10">
        <v>13</v>
      </c>
      <c r="E10" t="s">
        <v>43</v>
      </c>
      <c r="G10" t="s">
        <v>32</v>
      </c>
    </row>
    <row r="11" spans="1:7" x14ac:dyDescent="0.25">
      <c r="A11">
        <v>9</v>
      </c>
      <c r="B11">
        <v>12</v>
      </c>
      <c r="E11" t="s">
        <v>45</v>
      </c>
      <c r="G11" t="s">
        <v>77</v>
      </c>
    </row>
    <row r="12" spans="1:7" x14ac:dyDescent="0.25">
      <c r="A12">
        <v>10</v>
      </c>
      <c r="B12">
        <v>11</v>
      </c>
      <c r="G12" t="s">
        <v>9</v>
      </c>
    </row>
    <row r="13" spans="1:7" x14ac:dyDescent="0.25">
      <c r="A13">
        <v>11</v>
      </c>
      <c r="B13">
        <v>10</v>
      </c>
      <c r="G13" t="s">
        <v>7</v>
      </c>
    </row>
    <row r="14" spans="1:7" x14ac:dyDescent="0.25">
      <c r="A14">
        <v>12</v>
      </c>
      <c r="B14">
        <v>9</v>
      </c>
      <c r="G14" t="s">
        <v>146</v>
      </c>
    </row>
    <row r="15" spans="1:7" x14ac:dyDescent="0.25">
      <c r="A15">
        <v>13</v>
      </c>
      <c r="B15">
        <v>8</v>
      </c>
      <c r="G15" t="s">
        <v>79</v>
      </c>
    </row>
    <row r="16" spans="1:7" x14ac:dyDescent="0.25">
      <c r="A16">
        <v>14</v>
      </c>
      <c r="B16">
        <v>7</v>
      </c>
      <c r="G16" t="s">
        <v>153</v>
      </c>
    </row>
    <row r="17" spans="1:7" x14ac:dyDescent="0.25">
      <c r="A17">
        <v>15</v>
      </c>
      <c r="B17">
        <v>6</v>
      </c>
      <c r="G17" t="s">
        <v>154</v>
      </c>
    </row>
    <row r="18" spans="1:7" x14ac:dyDescent="0.25">
      <c r="A18">
        <v>16</v>
      </c>
      <c r="B18">
        <v>5</v>
      </c>
      <c r="G18" t="s">
        <v>83</v>
      </c>
    </row>
    <row r="19" spans="1:7" x14ac:dyDescent="0.25">
      <c r="A19">
        <v>17</v>
      </c>
      <c r="B19">
        <v>4</v>
      </c>
      <c r="G19" t="s">
        <v>73</v>
      </c>
    </row>
    <row r="20" spans="1:7" x14ac:dyDescent="0.25">
      <c r="A20">
        <v>18</v>
      </c>
      <c r="B20">
        <v>3</v>
      </c>
      <c r="G20" t="s">
        <v>63</v>
      </c>
    </row>
    <row r="21" spans="1:7" x14ac:dyDescent="0.25">
      <c r="A21">
        <v>19</v>
      </c>
      <c r="B21">
        <v>2</v>
      </c>
      <c r="G21" t="s">
        <v>28</v>
      </c>
    </row>
    <row r="22" spans="1:7" x14ac:dyDescent="0.25">
      <c r="A22">
        <v>20</v>
      </c>
      <c r="B22">
        <v>1</v>
      </c>
      <c r="G22" t="s">
        <v>35</v>
      </c>
    </row>
    <row r="23" spans="1:7" x14ac:dyDescent="0.25">
      <c r="A23" s="1" t="s">
        <v>10</v>
      </c>
      <c r="B23">
        <v>0</v>
      </c>
      <c r="G23" t="s">
        <v>81</v>
      </c>
    </row>
    <row r="24" spans="1:7" x14ac:dyDescent="0.25">
      <c r="A24" s="1" t="s">
        <v>11</v>
      </c>
      <c r="B24">
        <v>0</v>
      </c>
      <c r="G24" t="s">
        <v>137</v>
      </c>
    </row>
    <row r="25" spans="1:7" x14ac:dyDescent="0.25">
      <c r="A25" s="1" t="s">
        <v>36</v>
      </c>
      <c r="B25">
        <v>0</v>
      </c>
      <c r="G25" t="s">
        <v>126</v>
      </c>
    </row>
    <row r="26" spans="1:7" x14ac:dyDescent="0.25">
      <c r="G26" t="s">
        <v>127</v>
      </c>
    </row>
    <row r="27" spans="1:7" x14ac:dyDescent="0.25">
      <c r="G27" t="s">
        <v>16</v>
      </c>
    </row>
    <row r="28" spans="1:7" x14ac:dyDescent="0.25">
      <c r="G28" t="s">
        <v>33</v>
      </c>
    </row>
    <row r="29" spans="1:7" x14ac:dyDescent="0.25">
      <c r="G29" t="s">
        <v>34</v>
      </c>
    </row>
    <row r="30" spans="1:7" x14ac:dyDescent="0.25">
      <c r="G30" t="s">
        <v>19</v>
      </c>
    </row>
    <row r="31" spans="1:7" x14ac:dyDescent="0.25">
      <c r="G31" t="s">
        <v>70</v>
      </c>
    </row>
    <row r="32" spans="1:7" x14ac:dyDescent="0.25">
      <c r="G32" t="s">
        <v>76</v>
      </c>
    </row>
    <row r="33" spans="7:7" x14ac:dyDescent="0.25">
      <c r="G33" t="s">
        <v>61</v>
      </c>
    </row>
    <row r="34" spans="7:7" x14ac:dyDescent="0.25">
      <c r="G34" t="s">
        <v>46</v>
      </c>
    </row>
    <row r="35" spans="7:7" x14ac:dyDescent="0.25">
      <c r="G35" t="s">
        <v>67</v>
      </c>
    </row>
    <row r="36" spans="7:7" x14ac:dyDescent="0.25">
      <c r="G36" t="s">
        <v>130</v>
      </c>
    </row>
    <row r="37" spans="7:7" x14ac:dyDescent="0.25">
      <c r="G37" t="s">
        <v>152</v>
      </c>
    </row>
    <row r="38" spans="7:7" x14ac:dyDescent="0.25">
      <c r="G38" t="s">
        <v>133</v>
      </c>
    </row>
    <row r="39" spans="7:7" x14ac:dyDescent="0.25">
      <c r="G39" t="s">
        <v>17</v>
      </c>
    </row>
    <row r="40" spans="7:7" x14ac:dyDescent="0.25">
      <c r="G40" t="s">
        <v>82</v>
      </c>
    </row>
    <row r="41" spans="7:7" x14ac:dyDescent="0.25">
      <c r="G41" t="s">
        <v>87</v>
      </c>
    </row>
    <row r="42" spans="7:7" x14ac:dyDescent="0.25">
      <c r="G42" t="s">
        <v>139</v>
      </c>
    </row>
    <row r="43" spans="7:7" x14ac:dyDescent="0.25">
      <c r="G43" t="s">
        <v>24</v>
      </c>
    </row>
    <row r="44" spans="7:7" x14ac:dyDescent="0.25">
      <c r="G44" t="s">
        <v>85</v>
      </c>
    </row>
    <row r="45" spans="7:7" x14ac:dyDescent="0.25">
      <c r="G45" t="s">
        <v>88</v>
      </c>
    </row>
    <row r="46" spans="7:7" x14ac:dyDescent="0.25">
      <c r="G46" t="s">
        <v>51</v>
      </c>
    </row>
    <row r="47" spans="7:7" x14ac:dyDescent="0.25">
      <c r="G47" t="s">
        <v>52</v>
      </c>
    </row>
    <row r="48" spans="7:7" x14ac:dyDescent="0.25">
      <c r="G48" t="s">
        <v>72</v>
      </c>
    </row>
    <row r="49" spans="7:7" x14ac:dyDescent="0.25">
      <c r="G49" t="s">
        <v>29</v>
      </c>
    </row>
    <row r="50" spans="7:7" x14ac:dyDescent="0.25">
      <c r="G50" t="s">
        <v>86</v>
      </c>
    </row>
    <row r="51" spans="7:7" x14ac:dyDescent="0.25">
      <c r="G51" t="s">
        <v>57</v>
      </c>
    </row>
    <row r="52" spans="7:7" x14ac:dyDescent="0.25">
      <c r="G52" t="s">
        <v>55</v>
      </c>
    </row>
    <row r="53" spans="7:7" x14ac:dyDescent="0.25">
      <c r="G53" t="s">
        <v>135</v>
      </c>
    </row>
    <row r="54" spans="7:7" x14ac:dyDescent="0.25">
      <c r="G54" t="s">
        <v>74</v>
      </c>
    </row>
    <row r="55" spans="7:7" x14ac:dyDescent="0.25">
      <c r="G55" t="s">
        <v>136</v>
      </c>
    </row>
    <row r="56" spans="7:7" x14ac:dyDescent="0.25">
      <c r="G56" t="s">
        <v>25</v>
      </c>
    </row>
    <row r="57" spans="7:7" x14ac:dyDescent="0.25">
      <c r="G57" t="s">
        <v>27</v>
      </c>
    </row>
    <row r="58" spans="7:7" x14ac:dyDescent="0.25">
      <c r="G58" t="s">
        <v>80</v>
      </c>
    </row>
    <row r="59" spans="7:7" x14ac:dyDescent="0.25">
      <c r="G59" t="s">
        <v>150</v>
      </c>
    </row>
    <row r="60" spans="7:7" x14ac:dyDescent="0.25">
      <c r="G60" t="s">
        <v>6</v>
      </c>
    </row>
    <row r="61" spans="7:7" x14ac:dyDescent="0.25">
      <c r="G61" t="s">
        <v>49</v>
      </c>
    </row>
    <row r="62" spans="7:7" x14ac:dyDescent="0.25">
      <c r="G62" t="s">
        <v>20</v>
      </c>
    </row>
    <row r="63" spans="7:7" x14ac:dyDescent="0.25">
      <c r="G63" t="s">
        <v>134</v>
      </c>
    </row>
    <row r="64" spans="7:7" x14ac:dyDescent="0.25">
      <c r="G64" t="s">
        <v>131</v>
      </c>
    </row>
    <row r="65" spans="7:7" x14ac:dyDescent="0.25">
      <c r="G65" t="s">
        <v>30</v>
      </c>
    </row>
    <row r="66" spans="7:7" x14ac:dyDescent="0.25">
      <c r="G66" t="s">
        <v>44</v>
      </c>
    </row>
    <row r="67" spans="7:7" x14ac:dyDescent="0.25">
      <c r="G67" t="s">
        <v>84</v>
      </c>
    </row>
    <row r="68" spans="7:7" x14ac:dyDescent="0.25">
      <c r="G68" t="s">
        <v>71</v>
      </c>
    </row>
    <row r="69" spans="7:7" x14ac:dyDescent="0.25">
      <c r="G69" t="s">
        <v>56</v>
      </c>
    </row>
    <row r="70" spans="7:7" x14ac:dyDescent="0.25">
      <c r="G70" t="s">
        <v>62</v>
      </c>
    </row>
    <row r="71" spans="7:7" x14ac:dyDescent="0.25">
      <c r="G71" t="s">
        <v>143</v>
      </c>
    </row>
    <row r="72" spans="7:7" x14ac:dyDescent="0.25">
      <c r="G72" t="s">
        <v>58</v>
      </c>
    </row>
    <row r="73" spans="7:7" x14ac:dyDescent="0.25">
      <c r="G73" t="s">
        <v>60</v>
      </c>
    </row>
    <row r="74" spans="7:7" x14ac:dyDescent="0.25">
      <c r="G74" t="s">
        <v>144</v>
      </c>
    </row>
    <row r="75" spans="7:7" x14ac:dyDescent="0.25">
      <c r="G75" t="s">
        <v>38</v>
      </c>
    </row>
    <row r="76" spans="7:7" x14ac:dyDescent="0.25">
      <c r="G76" t="s">
        <v>75</v>
      </c>
    </row>
    <row r="77" spans="7:7" x14ac:dyDescent="0.25">
      <c r="G77" t="s">
        <v>5</v>
      </c>
    </row>
    <row r="78" spans="7:7" x14ac:dyDescent="0.25">
      <c r="G78" t="s">
        <v>149</v>
      </c>
    </row>
    <row r="79" spans="7:7" x14ac:dyDescent="0.25">
      <c r="G79" t="s">
        <v>64</v>
      </c>
    </row>
    <row r="80" spans="7:7" x14ac:dyDescent="0.25">
      <c r="G80" t="s">
        <v>65</v>
      </c>
    </row>
    <row r="81" spans="7:7" x14ac:dyDescent="0.25">
      <c r="G81" t="s">
        <v>129</v>
      </c>
    </row>
    <row r="82" spans="7:7" x14ac:dyDescent="0.25">
      <c r="G82" t="s">
        <v>54</v>
      </c>
    </row>
    <row r="83" spans="7:7" x14ac:dyDescent="0.25">
      <c r="G83" t="s">
        <v>151</v>
      </c>
    </row>
    <row r="84" spans="7:7" x14ac:dyDescent="0.25">
      <c r="G84" t="s">
        <v>14</v>
      </c>
    </row>
    <row r="85" spans="7:7" x14ac:dyDescent="0.25">
      <c r="G85" t="s">
        <v>78</v>
      </c>
    </row>
    <row r="86" spans="7:7" x14ac:dyDescent="0.25">
      <c r="G86" t="s">
        <v>171</v>
      </c>
    </row>
    <row r="87" spans="7:7" x14ac:dyDescent="0.25">
      <c r="G87" t="s">
        <v>145</v>
      </c>
    </row>
    <row r="88" spans="7:7" x14ac:dyDescent="0.25">
      <c r="G88" t="s">
        <v>155</v>
      </c>
    </row>
    <row r="89" spans="7:7" x14ac:dyDescent="0.25">
      <c r="G89" t="s">
        <v>59</v>
      </c>
    </row>
    <row r="90" spans="7:7" x14ac:dyDescent="0.25">
      <c r="G90" t="s">
        <v>148</v>
      </c>
    </row>
    <row r="91" spans="7:7" x14ac:dyDescent="0.25">
      <c r="G91" t="s">
        <v>15</v>
      </c>
    </row>
    <row r="92" spans="7:7" x14ac:dyDescent="0.25">
      <c r="G92" t="s">
        <v>69</v>
      </c>
    </row>
    <row r="93" spans="7:7" x14ac:dyDescent="0.25">
      <c r="G93" t="s">
        <v>21</v>
      </c>
    </row>
    <row r="94" spans="7:7" x14ac:dyDescent="0.25">
      <c r="G94" t="s">
        <v>50</v>
      </c>
    </row>
    <row r="95" spans="7:7" x14ac:dyDescent="0.25">
      <c r="G95" t="s">
        <v>128</v>
      </c>
    </row>
    <row r="96" spans="7:7" x14ac:dyDescent="0.25">
      <c r="G96" t="s">
        <v>147</v>
      </c>
    </row>
    <row r="97" spans="7:7" x14ac:dyDescent="0.25">
      <c r="G97" t="s">
        <v>8</v>
      </c>
    </row>
    <row r="98" spans="7:7" x14ac:dyDescent="0.25">
      <c r="G98" t="s">
        <v>41</v>
      </c>
    </row>
    <row r="99" spans="7:7" x14ac:dyDescent="0.25">
      <c r="G99" t="s">
        <v>53</v>
      </c>
    </row>
  </sheetData>
  <sortState ref="G2:G76">
    <sortCondition ref="G2"/>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40"/>
  <sheetViews>
    <sheetView workbookViewId="0">
      <selection activeCell="G21" sqref="G21"/>
    </sheetView>
  </sheetViews>
  <sheetFormatPr defaultRowHeight="15" x14ac:dyDescent="0.25"/>
  <cols>
    <col min="1" max="1" width="20.7109375" customWidth="1"/>
    <col min="2" max="2" width="18.7109375" customWidth="1"/>
    <col min="3" max="5" width="10.7109375" customWidth="1"/>
    <col min="6" max="6" width="9.42578125" customWidth="1"/>
    <col min="7" max="7" width="17.7109375" customWidth="1"/>
  </cols>
  <sheetData>
    <row r="1" spans="1:7" x14ac:dyDescent="0.25">
      <c r="A1" s="2" t="s">
        <v>4</v>
      </c>
      <c r="B1" s="2" t="s">
        <v>12</v>
      </c>
      <c r="C1" s="2" t="s">
        <v>1</v>
      </c>
      <c r="D1" s="2" t="s">
        <v>2</v>
      </c>
      <c r="E1" s="2" t="s">
        <v>3</v>
      </c>
      <c r="F1" s="4" t="s">
        <v>89</v>
      </c>
      <c r="G1" s="5"/>
    </row>
    <row r="2" spans="1:7" x14ac:dyDescent="0.25">
      <c r="A2" s="3"/>
      <c r="B2" s="3"/>
      <c r="C2" s="3"/>
      <c r="D2" s="3" t="e">
        <f>VLOOKUP(C2,'Values Sheet '!A$3:B$25,2,FALSE)</f>
        <v>#N/A</v>
      </c>
      <c r="E2" s="3"/>
      <c r="F2" s="3" t="s">
        <v>90</v>
      </c>
      <c r="G2" s="5"/>
    </row>
    <row r="3" spans="1:7" x14ac:dyDescent="0.25">
      <c r="A3" s="3"/>
      <c r="B3" s="3"/>
      <c r="C3" s="3"/>
      <c r="D3" s="3" t="e">
        <f>VLOOKUP(C3,'Values Sheet '!A$3:B$25,2,FALSE)</f>
        <v>#N/A</v>
      </c>
      <c r="E3" s="3"/>
    </row>
    <row r="4" spans="1:7" x14ac:dyDescent="0.25">
      <c r="A4" s="3"/>
      <c r="B4" s="3"/>
      <c r="C4" s="3"/>
      <c r="D4" s="3" t="e">
        <f>VLOOKUP(C4,'Values Sheet '!A$3:B$25,2,FALSE)</f>
        <v>#N/A</v>
      </c>
      <c r="E4" s="3"/>
    </row>
    <row r="5" spans="1:7" x14ac:dyDescent="0.25">
      <c r="A5" s="3"/>
      <c r="B5" s="3"/>
      <c r="C5" s="3"/>
      <c r="D5" s="3" t="e">
        <f>VLOOKUP(C5,'Values Sheet '!A$3:B$25,2,FALSE)</f>
        <v>#N/A</v>
      </c>
      <c r="E5" s="3"/>
    </row>
    <row r="6" spans="1:7" x14ac:dyDescent="0.25">
      <c r="A6" s="3"/>
      <c r="B6" s="3"/>
      <c r="C6" s="3"/>
      <c r="D6" s="3" t="e">
        <f>VLOOKUP(C6,'Values Sheet '!A$3:B$25,2,FALSE)</f>
        <v>#N/A</v>
      </c>
      <c r="E6" s="3"/>
    </row>
    <row r="7" spans="1:7" x14ac:dyDescent="0.25">
      <c r="A7" s="3"/>
      <c r="B7" s="3"/>
      <c r="C7" s="3"/>
      <c r="D7" s="3" t="e">
        <f>VLOOKUP(C7,'Values Sheet '!A$3:B$25,2,FALSE)</f>
        <v>#N/A</v>
      </c>
      <c r="E7" s="3"/>
    </row>
    <row r="8" spans="1:7" x14ac:dyDescent="0.25">
      <c r="A8" s="3"/>
      <c r="B8" s="3"/>
      <c r="C8" s="3"/>
      <c r="D8" s="3" t="e">
        <f>VLOOKUP(C8,'Values Sheet '!A$3:B$25,2,FALSE)</f>
        <v>#N/A</v>
      </c>
      <c r="E8" s="3"/>
    </row>
    <row r="9" spans="1:7" x14ac:dyDescent="0.25">
      <c r="A9" s="3"/>
      <c r="B9" s="3"/>
      <c r="C9" s="3"/>
      <c r="D9" s="3" t="e">
        <f>VLOOKUP(C9,'Values Sheet '!A$3:B$25,2,FALSE)</f>
        <v>#N/A</v>
      </c>
      <c r="E9" s="3"/>
    </row>
    <row r="10" spans="1:7" x14ac:dyDescent="0.25">
      <c r="A10" s="3"/>
      <c r="B10" s="3"/>
      <c r="C10" s="3"/>
      <c r="D10" s="3" t="e">
        <f>VLOOKUP(C10,'Values Sheet '!A$3:B$25,2,FALSE)</f>
        <v>#N/A</v>
      </c>
      <c r="E10" s="3"/>
    </row>
    <row r="11" spans="1:7" x14ac:dyDescent="0.25">
      <c r="A11" s="3"/>
      <c r="B11" s="3"/>
      <c r="C11" s="3"/>
      <c r="D11" s="3" t="e">
        <f>VLOOKUP(C11,'Values Sheet '!A$3:B$25,2,FALSE)</f>
        <v>#N/A</v>
      </c>
      <c r="E11" s="3"/>
    </row>
    <row r="12" spans="1:7" x14ac:dyDescent="0.25">
      <c r="A12" s="3"/>
      <c r="B12" s="3"/>
      <c r="C12" s="3"/>
      <c r="D12" s="3" t="e">
        <f>VLOOKUP(C12,'Values Sheet '!A$3:B$25,2,FALSE)</f>
        <v>#N/A</v>
      </c>
      <c r="E12" s="3"/>
    </row>
    <row r="13" spans="1:7" x14ac:dyDescent="0.25">
      <c r="A13" s="3"/>
      <c r="B13" s="3"/>
      <c r="C13" s="3"/>
      <c r="D13" s="3" t="e">
        <f>VLOOKUP(C13,'Values Sheet '!A$3:B$25,2,FALSE)</f>
        <v>#N/A</v>
      </c>
      <c r="E13" s="3"/>
    </row>
    <row r="14" spans="1:7" x14ac:dyDescent="0.25">
      <c r="A14" s="3"/>
      <c r="B14" s="3"/>
      <c r="C14" s="3"/>
      <c r="D14" s="3" t="e">
        <f>VLOOKUP(C14,'Values Sheet '!A$3:B$25,2,FALSE)</f>
        <v>#N/A</v>
      </c>
      <c r="E14" s="3"/>
    </row>
    <row r="15" spans="1:7" x14ac:dyDescent="0.25">
      <c r="A15" s="3"/>
      <c r="B15" s="3"/>
      <c r="C15" s="3"/>
      <c r="D15" s="3" t="e">
        <f>VLOOKUP(C15,'Values Sheet '!A$3:B$25,2,FALSE)</f>
        <v>#N/A</v>
      </c>
      <c r="E15" s="3"/>
    </row>
    <row r="16" spans="1:7" x14ac:dyDescent="0.25">
      <c r="A16" s="3"/>
      <c r="B16" s="3"/>
      <c r="C16" s="3"/>
      <c r="D16" s="3" t="e">
        <f>VLOOKUP(C16,'Values Sheet '!A$3:B$25,2,FALSE)</f>
        <v>#N/A</v>
      </c>
      <c r="E16" s="3"/>
    </row>
    <row r="17" spans="1:5" x14ac:dyDescent="0.25">
      <c r="A17" s="3"/>
      <c r="B17" s="3"/>
      <c r="C17" s="3"/>
      <c r="D17" s="3" t="e">
        <f>VLOOKUP(C17,'Values Sheet '!A$3:B$25,2,FALSE)</f>
        <v>#N/A</v>
      </c>
      <c r="E17" s="3"/>
    </row>
    <row r="18" spans="1:5" x14ac:dyDescent="0.25">
      <c r="A18" s="3"/>
      <c r="B18" s="3"/>
      <c r="C18" s="3"/>
      <c r="D18" s="3" t="e">
        <f>VLOOKUP(C18,'Values Sheet '!A$3:B$25,2,FALSE)</f>
        <v>#N/A</v>
      </c>
      <c r="E18" s="3"/>
    </row>
    <row r="19" spans="1:5" x14ac:dyDescent="0.25">
      <c r="A19" s="3"/>
      <c r="B19" s="3"/>
      <c r="C19" s="3"/>
      <c r="D19" s="3" t="e">
        <f>VLOOKUP(C19,'Values Sheet '!A$3:B$25,2,FALSE)</f>
        <v>#N/A</v>
      </c>
      <c r="E19" s="3"/>
    </row>
    <row r="20" spans="1:5" x14ac:dyDescent="0.25">
      <c r="A20" s="3"/>
      <c r="B20" s="3"/>
      <c r="C20" s="3"/>
      <c r="D20" s="3" t="e">
        <f>VLOOKUP(C20,'Values Sheet '!A$3:B$25,2,FALSE)</f>
        <v>#N/A</v>
      </c>
      <c r="E20" s="3"/>
    </row>
    <row r="21" spans="1:5" x14ac:dyDescent="0.25">
      <c r="A21" s="3"/>
      <c r="B21" s="3"/>
      <c r="C21" s="3"/>
      <c r="D21" s="3" t="e">
        <f>VLOOKUP(C21,'Values Sheet '!A$3:B$25,2,FALSE)</f>
        <v>#N/A</v>
      </c>
      <c r="E21" s="3"/>
    </row>
    <row r="22" spans="1:5" x14ac:dyDescent="0.25">
      <c r="A22" s="3"/>
      <c r="B22" s="3"/>
      <c r="C22" s="3"/>
      <c r="D22" s="3" t="e">
        <f>VLOOKUP(C22,'Values Sheet '!A$3:B$25,2,FALSE)</f>
        <v>#N/A</v>
      </c>
      <c r="E22" s="3"/>
    </row>
    <row r="23" spans="1:5" x14ac:dyDescent="0.25">
      <c r="A23" s="3"/>
      <c r="B23" s="3"/>
      <c r="C23" s="3"/>
      <c r="D23" s="3" t="e">
        <f>VLOOKUP(C23,'Values Sheet '!A$3:B$25,2,FALSE)</f>
        <v>#N/A</v>
      </c>
      <c r="E23" s="3"/>
    </row>
    <row r="24" spans="1:5" x14ac:dyDescent="0.25">
      <c r="A24" s="3"/>
      <c r="B24" s="3"/>
      <c r="C24" s="3"/>
      <c r="D24" s="3" t="e">
        <f>VLOOKUP(C24,'Values Sheet '!A$3:B$25,2,FALSE)</f>
        <v>#N/A</v>
      </c>
      <c r="E24" s="3"/>
    </row>
    <row r="25" spans="1:5" x14ac:dyDescent="0.25">
      <c r="A25" s="3"/>
      <c r="B25" s="3"/>
      <c r="C25" s="3"/>
      <c r="D25" s="3" t="e">
        <f>VLOOKUP(C25,'Values Sheet '!A$3:B$25,2,FALSE)</f>
        <v>#N/A</v>
      </c>
      <c r="E25" s="3"/>
    </row>
    <row r="26" spans="1:5" x14ac:dyDescent="0.25">
      <c r="A26" s="3"/>
      <c r="B26" s="3"/>
      <c r="C26" s="3"/>
      <c r="D26" s="3" t="e">
        <f>VLOOKUP(C26,'Values Sheet '!A$3:B$25,2,FALSE)</f>
        <v>#N/A</v>
      </c>
      <c r="E26" s="3"/>
    </row>
    <row r="27" spans="1:5" x14ac:dyDescent="0.25">
      <c r="A27" s="3"/>
      <c r="B27" s="3"/>
      <c r="C27" s="3"/>
      <c r="D27" s="3" t="e">
        <f>VLOOKUP(C27,'Values Sheet '!A$3:B$25,2,FALSE)</f>
        <v>#N/A</v>
      </c>
      <c r="E27" s="3"/>
    </row>
    <row r="28" spans="1:5" x14ac:dyDescent="0.25">
      <c r="A28" s="3"/>
      <c r="B28" s="3"/>
      <c r="C28" s="3"/>
      <c r="D28" s="3" t="e">
        <f>VLOOKUP(C28,'Values Sheet '!A$3:B$25,2,FALSE)</f>
        <v>#N/A</v>
      </c>
      <c r="E28" s="3"/>
    </row>
    <row r="29" spans="1:5" x14ac:dyDescent="0.25">
      <c r="A29" s="3"/>
      <c r="B29" s="3"/>
      <c r="C29" s="3"/>
      <c r="D29" s="3" t="e">
        <f>VLOOKUP(C29,'Values Sheet '!A$3:B$25,2,FALSE)</f>
        <v>#N/A</v>
      </c>
      <c r="E29" s="3"/>
    </row>
    <row r="30" spans="1:5" x14ac:dyDescent="0.25">
      <c r="A30" s="3"/>
      <c r="B30" s="3"/>
      <c r="C30" s="3"/>
      <c r="D30" s="3" t="e">
        <f>VLOOKUP(C30,'Values Sheet '!A$3:B$25,2,FALSE)</f>
        <v>#N/A</v>
      </c>
      <c r="E30" s="3"/>
    </row>
    <row r="31" spans="1:5" x14ac:dyDescent="0.25">
      <c r="A31" s="3"/>
      <c r="B31" s="3"/>
      <c r="C31" s="3"/>
      <c r="D31" s="3" t="e">
        <f>VLOOKUP(C31,'Values Sheet '!A$3:B$25,2,FALSE)</f>
        <v>#N/A</v>
      </c>
      <c r="E31" s="3"/>
    </row>
    <row r="32" spans="1:5" x14ac:dyDescent="0.25">
      <c r="A32" s="3"/>
      <c r="B32" s="3"/>
      <c r="C32" s="3"/>
      <c r="D32" s="3" t="e">
        <f>VLOOKUP(C32,'Values Sheet '!A$3:B$25,2,FALSE)</f>
        <v>#N/A</v>
      </c>
      <c r="E32" s="3"/>
    </row>
    <row r="33" spans="1:5" x14ac:dyDescent="0.25">
      <c r="A33" s="3"/>
      <c r="B33" s="3"/>
      <c r="C33" s="3"/>
      <c r="D33" s="3" t="e">
        <f>VLOOKUP(C33,'Values Sheet '!A$3:B$25,2,FALSE)</f>
        <v>#N/A</v>
      </c>
      <c r="E33" s="3"/>
    </row>
    <row r="34" spans="1:5" x14ac:dyDescent="0.25">
      <c r="A34" s="3"/>
      <c r="B34" s="3"/>
      <c r="C34" s="3"/>
      <c r="D34" s="3" t="e">
        <f>VLOOKUP(C34,'Values Sheet '!A$3:B$25,2,FALSE)</f>
        <v>#N/A</v>
      </c>
      <c r="E34" s="3"/>
    </row>
    <row r="35" spans="1:5" x14ac:dyDescent="0.25">
      <c r="A35" s="3"/>
      <c r="B35" s="3"/>
      <c r="C35" s="3"/>
      <c r="D35" s="3" t="e">
        <f>VLOOKUP(C35,'Values Sheet '!A$3:B$25,2,FALSE)</f>
        <v>#N/A</v>
      </c>
      <c r="E35" s="3"/>
    </row>
    <row r="36" spans="1:5" x14ac:dyDescent="0.25">
      <c r="A36" s="3"/>
      <c r="B36" s="3"/>
      <c r="C36" s="3"/>
      <c r="D36" s="3" t="e">
        <f>VLOOKUP(C36,'Values Sheet '!A$3:B$25,2,FALSE)</f>
        <v>#N/A</v>
      </c>
      <c r="E36" s="3"/>
    </row>
    <row r="37" spans="1:5" x14ac:dyDescent="0.25">
      <c r="A37" s="3"/>
      <c r="B37" s="3"/>
      <c r="C37" s="3"/>
      <c r="D37" s="3" t="e">
        <f>VLOOKUP(C37,'Values Sheet '!A$3:B$25,2,FALSE)</f>
        <v>#N/A</v>
      </c>
      <c r="E37" s="3"/>
    </row>
    <row r="38" spans="1:5" x14ac:dyDescent="0.25">
      <c r="A38" s="3"/>
      <c r="B38" s="3"/>
      <c r="C38" s="3"/>
      <c r="D38" s="3" t="e">
        <f>VLOOKUP(C38,'Values Sheet '!A$3:B$25,2,FALSE)</f>
        <v>#N/A</v>
      </c>
      <c r="E38" s="3"/>
    </row>
    <row r="39" spans="1:5" x14ac:dyDescent="0.25">
      <c r="A39" s="3"/>
      <c r="B39" s="3"/>
      <c r="C39" s="3"/>
      <c r="D39" s="3" t="e">
        <f>VLOOKUP(C39,'Values Sheet '!A$3:B$25,2,FALSE)</f>
        <v>#N/A</v>
      </c>
      <c r="E39" s="3"/>
    </row>
    <row r="40" spans="1:5" x14ac:dyDescent="0.25">
      <c r="A40" s="3"/>
      <c r="B40" s="3"/>
      <c r="C40" s="3"/>
      <c r="D40" s="3" t="e">
        <f>VLOOKUP(C40,'Values Sheet '!A$3:B$25,2,FALSE)</f>
        <v>#N/A</v>
      </c>
      <c r="E40" s="3"/>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'Values Sheet '!$E$2:$E$11</xm:f>
          </x14:formula1>
          <xm:sqref>B2:B40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3"/>
  <sheetViews>
    <sheetView zoomScaleNormal="100" workbookViewId="0">
      <selection activeCell="B35" sqref="B35"/>
    </sheetView>
  </sheetViews>
  <sheetFormatPr defaultRowHeight="15" x14ac:dyDescent="0.25"/>
  <cols>
    <col min="1" max="1" width="19.85546875" bestFit="1" customWidth="1"/>
    <col min="2" max="2" width="19.85546875" customWidth="1"/>
    <col min="3" max="20" width="7.7109375" customWidth="1"/>
    <col min="21" max="21" width="8.5703125" customWidth="1"/>
    <col min="22" max="23" width="8.7109375" customWidth="1"/>
    <col min="24" max="24" width="10" customWidth="1"/>
    <col min="25" max="25" width="10.5703125" customWidth="1"/>
    <col min="26" max="26" width="8.7109375" customWidth="1"/>
    <col min="27" max="28" width="5.7109375" customWidth="1"/>
    <col min="29" max="29" width="13.42578125" customWidth="1"/>
    <col min="30" max="30" width="8.7109375" customWidth="1"/>
  </cols>
  <sheetData>
    <row r="1" spans="1:30" ht="15" customHeight="1" x14ac:dyDescent="0.25">
      <c r="A1" s="55" t="s">
        <v>0</v>
      </c>
      <c r="B1" s="57" t="s">
        <v>12</v>
      </c>
      <c r="C1" s="58" t="s">
        <v>120</v>
      </c>
      <c r="D1" s="52"/>
      <c r="E1" s="53"/>
      <c r="F1" s="51" t="s">
        <v>121</v>
      </c>
      <c r="G1" s="52"/>
      <c r="H1" s="53"/>
      <c r="I1" s="51" t="s">
        <v>122</v>
      </c>
      <c r="J1" s="52"/>
      <c r="K1" s="53"/>
      <c r="L1" s="51" t="s">
        <v>123</v>
      </c>
      <c r="M1" s="52"/>
      <c r="N1" s="53"/>
      <c r="O1" s="51" t="s">
        <v>124</v>
      </c>
      <c r="P1" s="52"/>
      <c r="Q1" s="53"/>
      <c r="R1" s="54" t="s">
        <v>125</v>
      </c>
      <c r="S1" s="52"/>
      <c r="T1" s="53"/>
      <c r="U1" s="46" t="s">
        <v>118</v>
      </c>
      <c r="V1" s="48" t="s">
        <v>140</v>
      </c>
      <c r="W1" s="49"/>
      <c r="X1" s="49"/>
      <c r="Y1" s="50"/>
      <c r="Z1" s="20" t="s">
        <v>96</v>
      </c>
      <c r="AA1" s="47" t="s">
        <v>94</v>
      </c>
      <c r="AB1" s="47"/>
      <c r="AC1" s="45" t="s">
        <v>97</v>
      </c>
      <c r="AD1" s="59" t="s">
        <v>93</v>
      </c>
    </row>
    <row r="2" spans="1:30" x14ac:dyDescent="0.25">
      <c r="A2" s="56"/>
      <c r="B2" s="57"/>
      <c r="C2" s="13" t="s">
        <v>93</v>
      </c>
      <c r="D2" s="27" t="s">
        <v>2</v>
      </c>
      <c r="E2" s="31" t="s">
        <v>3</v>
      </c>
      <c r="F2" s="36" t="s">
        <v>93</v>
      </c>
      <c r="G2" s="27" t="s">
        <v>2</v>
      </c>
      <c r="H2" s="31" t="s">
        <v>3</v>
      </c>
      <c r="I2" s="36" t="s">
        <v>93</v>
      </c>
      <c r="J2" s="27" t="s">
        <v>2</v>
      </c>
      <c r="K2" s="31" t="s">
        <v>3</v>
      </c>
      <c r="L2" s="36" t="s">
        <v>93</v>
      </c>
      <c r="M2" s="27" t="s">
        <v>2</v>
      </c>
      <c r="N2" s="31" t="s">
        <v>3</v>
      </c>
      <c r="O2" s="36" t="s">
        <v>93</v>
      </c>
      <c r="P2" s="27" t="s">
        <v>2</v>
      </c>
      <c r="Q2" s="31" t="s">
        <v>3</v>
      </c>
      <c r="R2" s="28" t="s">
        <v>93</v>
      </c>
      <c r="S2" s="27" t="s">
        <v>2</v>
      </c>
      <c r="T2" s="31" t="s">
        <v>3</v>
      </c>
      <c r="U2" s="46"/>
      <c r="V2" s="10" t="s">
        <v>119</v>
      </c>
      <c r="W2" s="10" t="s">
        <v>119</v>
      </c>
      <c r="X2" s="10" t="s">
        <v>141</v>
      </c>
      <c r="Y2" s="10" t="s">
        <v>142</v>
      </c>
      <c r="Z2" s="21" t="s">
        <v>2</v>
      </c>
      <c r="AA2" s="21" t="s">
        <v>95</v>
      </c>
      <c r="AB2" s="20" t="s">
        <v>98</v>
      </c>
      <c r="AC2" s="45"/>
      <c r="AD2" s="59"/>
    </row>
    <row r="3" spans="1:30" x14ac:dyDescent="0.25">
      <c r="A3" s="7" t="s">
        <v>62</v>
      </c>
      <c r="B3" s="12" t="s">
        <v>23</v>
      </c>
      <c r="C3" s="15"/>
      <c r="D3" s="9">
        <f>IFERROR(VLOOKUP(C3,'Values Sheet '!A$3:B$25,2,FALSE),0)</f>
        <v>0</v>
      </c>
      <c r="E3" s="31"/>
      <c r="F3" s="36">
        <v>1</v>
      </c>
      <c r="G3" s="17">
        <f>IFERROR(VLOOKUP(F3,'Values Sheet '!A$2:B$25,2,FALSE),0)</f>
        <v>30</v>
      </c>
      <c r="H3" s="31"/>
      <c r="I3" s="36">
        <v>3</v>
      </c>
      <c r="J3" s="17">
        <f>IFERROR(VLOOKUP(I3,'Values Sheet '!A$2:B$25,2,FALSE),0)</f>
        <v>20</v>
      </c>
      <c r="K3" s="31">
        <v>1</v>
      </c>
      <c r="L3" s="36">
        <v>1</v>
      </c>
      <c r="M3" s="17">
        <f>IFERROR(VLOOKUP(L3,'Values Sheet '!A$2:B$25,2,FALSE),0)</f>
        <v>30</v>
      </c>
      <c r="N3" s="31">
        <v>1</v>
      </c>
      <c r="O3" s="36">
        <v>1</v>
      </c>
      <c r="P3" s="17">
        <f>IFERROR(VLOOKUP(O3,'Values Sheet '!A$2:B$25,2,FALSE),0)</f>
        <v>30</v>
      </c>
      <c r="Q3" s="31">
        <v>1</v>
      </c>
      <c r="R3" s="28"/>
      <c r="S3" s="27">
        <f>IFERROR(VLOOKUP(R3,'Values Sheet '!A$2:B$25,2,FALSE),0)</f>
        <v>0</v>
      </c>
      <c r="T3" s="31"/>
      <c r="U3" s="35">
        <v>1</v>
      </c>
      <c r="V3" s="10">
        <v>1</v>
      </c>
      <c r="W3" s="10"/>
      <c r="X3" s="10">
        <v>1</v>
      </c>
      <c r="Y3" s="10"/>
      <c r="Z3" s="22">
        <f t="shared" ref="Z3:Z9" si="0">SUM(D3,G3,J3,M3,P3,S3)</f>
        <v>110</v>
      </c>
      <c r="AA3" s="22">
        <f t="shared" ref="AA3:AA9" si="1">IF(SUM(E3,H3,K3,N3,Q3,T3)&gt;1,1,0)</f>
        <v>1</v>
      </c>
      <c r="AB3" s="20">
        <f t="shared" ref="AB3:AB9" si="2">IF(AND((V3+W3)&gt;0,(Y3+X3)&gt;0),1,0)</f>
        <v>1</v>
      </c>
      <c r="AC3" s="21">
        <f>G3+M3+P3+J3</f>
        <v>110</v>
      </c>
      <c r="AD3" s="27">
        <v>1</v>
      </c>
    </row>
    <row r="4" spans="1:30" x14ac:dyDescent="0.25">
      <c r="A4" s="7" t="s">
        <v>16</v>
      </c>
      <c r="B4" s="12" t="s">
        <v>23</v>
      </c>
      <c r="C4" s="15">
        <v>2</v>
      </c>
      <c r="D4" s="9">
        <f>IFERROR(VLOOKUP(C4,'Values Sheet '!A$3:B$25,2,FALSE),0)</f>
        <v>25</v>
      </c>
      <c r="E4" s="31">
        <v>1</v>
      </c>
      <c r="F4" s="36">
        <v>2</v>
      </c>
      <c r="G4" s="17">
        <f>IFERROR(VLOOKUP(F4,'Values Sheet '!A$2:B$25,2,FALSE),0)</f>
        <v>25</v>
      </c>
      <c r="H4" s="31"/>
      <c r="I4" s="36">
        <v>8</v>
      </c>
      <c r="J4" s="17">
        <f>IFERROR(VLOOKUP(I4,'Values Sheet '!A$2:B$25,2,FALSE),0)</f>
        <v>13</v>
      </c>
      <c r="K4" s="31"/>
      <c r="L4" s="36">
        <v>6</v>
      </c>
      <c r="M4" s="17">
        <f>IFERROR(VLOOKUP(L4,'Values Sheet '!A$2:B$25,2,FALSE),0)</f>
        <v>15</v>
      </c>
      <c r="N4" s="31"/>
      <c r="O4" s="36">
        <v>2</v>
      </c>
      <c r="P4" s="17">
        <f>IFERROR(VLOOKUP(O4,'Values Sheet '!A$2:B$25,2,FALSE),0)</f>
        <v>25</v>
      </c>
      <c r="Q4" s="31">
        <v>1</v>
      </c>
      <c r="R4" s="28"/>
      <c r="S4" s="27">
        <f>IFERROR(VLOOKUP(R4,'Values Sheet '!A$2:B$25,2,FALSE),0)</f>
        <v>0</v>
      </c>
      <c r="T4" s="31">
        <v>1</v>
      </c>
      <c r="U4" s="35">
        <v>1</v>
      </c>
      <c r="V4" s="10">
        <v>1</v>
      </c>
      <c r="W4" s="10"/>
      <c r="X4" s="10"/>
      <c r="Y4" s="10">
        <v>1</v>
      </c>
      <c r="Z4" s="22">
        <f t="shared" si="0"/>
        <v>103</v>
      </c>
      <c r="AA4" s="22">
        <f t="shared" si="1"/>
        <v>1</v>
      </c>
      <c r="AB4" s="20">
        <f t="shared" si="2"/>
        <v>1</v>
      </c>
      <c r="AC4" s="21">
        <f>D4+G4+P4+M4</f>
        <v>90</v>
      </c>
      <c r="AD4" s="27">
        <v>2</v>
      </c>
    </row>
    <row r="5" spans="1:30" x14ac:dyDescent="0.25">
      <c r="A5" s="7" t="s">
        <v>17</v>
      </c>
      <c r="B5" s="12" t="s">
        <v>23</v>
      </c>
      <c r="C5" s="15">
        <v>1</v>
      </c>
      <c r="D5" s="9">
        <f>IFERROR(VLOOKUP(C5,'Values Sheet '!A$3:B$25,2,FALSE),0)</f>
        <v>30</v>
      </c>
      <c r="E5" s="31"/>
      <c r="F5" s="36"/>
      <c r="G5" s="17">
        <f>IFERROR(VLOOKUP(F5,'Values Sheet '!A$2:B$25,2,FALSE),0)</f>
        <v>0</v>
      </c>
      <c r="H5" s="31"/>
      <c r="I5" s="36"/>
      <c r="J5" s="17">
        <f>IFERROR(VLOOKUP(I5,'Values Sheet '!A$2:B$25,2,FALSE),0)</f>
        <v>0</v>
      </c>
      <c r="K5" s="31">
        <v>1</v>
      </c>
      <c r="L5" s="36">
        <v>8</v>
      </c>
      <c r="M5" s="17">
        <f>IFERROR(VLOOKUP(L5,'Values Sheet '!A$2:B$25,2,FALSE),0)</f>
        <v>13</v>
      </c>
      <c r="N5" s="31"/>
      <c r="O5" s="36">
        <v>3</v>
      </c>
      <c r="P5" s="17">
        <f>IFERROR(VLOOKUP(O5,'Values Sheet '!A$2:B$25,2,FALSE),0)</f>
        <v>20</v>
      </c>
      <c r="Q5" s="31"/>
      <c r="R5" s="28">
        <v>4</v>
      </c>
      <c r="S5" s="27">
        <f>IFERROR(VLOOKUP(R5,'Values Sheet '!A$2:B$25,2,FALSE),0)</f>
        <v>18</v>
      </c>
      <c r="T5" s="31">
        <v>1</v>
      </c>
      <c r="U5" s="35">
        <v>1</v>
      </c>
      <c r="V5" s="10">
        <v>1</v>
      </c>
      <c r="W5" s="10"/>
      <c r="X5" s="10">
        <v>1</v>
      </c>
      <c r="Y5" s="10"/>
      <c r="Z5" s="22">
        <f t="shared" si="0"/>
        <v>81</v>
      </c>
      <c r="AA5" s="22">
        <f t="shared" si="1"/>
        <v>1</v>
      </c>
      <c r="AB5" s="20">
        <f t="shared" si="2"/>
        <v>1</v>
      </c>
      <c r="AC5" s="21">
        <f t="shared" ref="AC5:AC9" si="3">U5*Z5*AA5*AB5</f>
        <v>81</v>
      </c>
      <c r="AD5" s="27">
        <v>3</v>
      </c>
    </row>
    <row r="6" spans="1:30" x14ac:dyDescent="0.25">
      <c r="A6" s="7" t="s">
        <v>63</v>
      </c>
      <c r="B6" s="12" t="s">
        <v>23</v>
      </c>
      <c r="C6" s="15">
        <v>6</v>
      </c>
      <c r="D6" s="9">
        <f>IFERROR(VLOOKUP(C6,'Values Sheet '!A$3:B$25,2,FALSE),0)</f>
        <v>15</v>
      </c>
      <c r="E6" s="31"/>
      <c r="F6" s="36">
        <v>6</v>
      </c>
      <c r="G6" s="17">
        <f>IFERROR(VLOOKUP(F6,'Values Sheet '!A$2:B$25,2,FALSE),0)</f>
        <v>15</v>
      </c>
      <c r="H6" s="31"/>
      <c r="I6" s="36">
        <v>2</v>
      </c>
      <c r="J6" s="17">
        <f>IFERROR(VLOOKUP(I6,'Values Sheet '!A$2:B$25,2,FALSE),0)</f>
        <v>25</v>
      </c>
      <c r="K6" s="31">
        <v>1</v>
      </c>
      <c r="L6" s="36">
        <v>2</v>
      </c>
      <c r="M6" s="17">
        <f>IFERROR(VLOOKUP(L6,'Values Sheet '!A$2:B$25,2,FALSE),0)</f>
        <v>25</v>
      </c>
      <c r="N6" s="31">
        <v>1</v>
      </c>
      <c r="O6" s="36"/>
      <c r="P6" s="17">
        <f>IFERROR(VLOOKUP(O6,'Values Sheet '!A$2:B$25,2,FALSE),0)</f>
        <v>0</v>
      </c>
      <c r="Q6" s="31"/>
      <c r="R6" s="28"/>
      <c r="S6" s="27">
        <f>IFERROR(VLOOKUP(R6,'Values Sheet '!A$2:B$25,2,FALSE),0)</f>
        <v>0</v>
      </c>
      <c r="T6" s="31">
        <v>1</v>
      </c>
      <c r="U6" s="35">
        <v>1</v>
      </c>
      <c r="V6" s="10">
        <v>1</v>
      </c>
      <c r="W6" s="10"/>
      <c r="X6" s="10">
        <v>1</v>
      </c>
      <c r="Y6" s="10"/>
      <c r="Z6" s="22">
        <f t="shared" si="0"/>
        <v>80</v>
      </c>
      <c r="AA6" s="22">
        <f t="shared" si="1"/>
        <v>1</v>
      </c>
      <c r="AB6" s="20">
        <f t="shared" si="2"/>
        <v>1</v>
      </c>
      <c r="AC6" s="21">
        <f t="shared" si="3"/>
        <v>80</v>
      </c>
      <c r="AD6" s="27">
        <v>4</v>
      </c>
    </row>
    <row r="7" spans="1:30" x14ac:dyDescent="0.25">
      <c r="A7" s="7" t="s">
        <v>83</v>
      </c>
      <c r="B7" s="12" t="s">
        <v>23</v>
      </c>
      <c r="C7" s="15"/>
      <c r="D7" s="9">
        <f>IFERROR(VLOOKUP(C7,'Values Sheet '!A$3:B$25,2,FALSE),0)</f>
        <v>0</v>
      </c>
      <c r="E7" s="31">
        <v>1</v>
      </c>
      <c r="F7" s="36"/>
      <c r="G7" s="17">
        <f>IFERROR(VLOOKUP(F7,'Values Sheet '!A$2:B$25,2,FALSE),0)</f>
        <v>0</v>
      </c>
      <c r="H7" s="31">
        <v>1</v>
      </c>
      <c r="I7" s="36">
        <v>7</v>
      </c>
      <c r="J7" s="17">
        <f>IFERROR(VLOOKUP(I7,'Values Sheet '!A$2:B$25,2,FALSE),0)</f>
        <v>14</v>
      </c>
      <c r="K7" s="31">
        <v>1</v>
      </c>
      <c r="L7" s="36">
        <v>3</v>
      </c>
      <c r="M7" s="17">
        <f>IFERROR(VLOOKUP(L7,'Values Sheet '!A$2:B$25,2,FALSE),0)</f>
        <v>20</v>
      </c>
      <c r="N7" s="31">
        <v>1</v>
      </c>
      <c r="O7" s="36">
        <v>4</v>
      </c>
      <c r="P7" s="17">
        <f>IFERROR(VLOOKUP(O7,'Values Sheet '!A$2:B$25,2,FALSE),0)</f>
        <v>18</v>
      </c>
      <c r="Q7" s="31">
        <v>1</v>
      </c>
      <c r="R7" s="28">
        <v>3</v>
      </c>
      <c r="S7" s="27">
        <f>IFERROR(VLOOKUP(R7,'Values Sheet '!A$2:B$25,2,FALSE),0)</f>
        <v>20</v>
      </c>
      <c r="T7" s="31">
        <v>1</v>
      </c>
      <c r="U7" s="35">
        <v>1</v>
      </c>
      <c r="V7" s="10">
        <v>1</v>
      </c>
      <c r="W7" s="10"/>
      <c r="X7" s="10"/>
      <c r="Y7" s="10">
        <v>1</v>
      </c>
      <c r="Z7" s="22">
        <f t="shared" si="0"/>
        <v>72</v>
      </c>
      <c r="AA7" s="22">
        <f t="shared" si="1"/>
        <v>1</v>
      </c>
      <c r="AB7" s="20">
        <f t="shared" si="2"/>
        <v>1</v>
      </c>
      <c r="AC7" s="21">
        <f t="shared" si="3"/>
        <v>72</v>
      </c>
      <c r="AD7" s="27">
        <v>5</v>
      </c>
    </row>
    <row r="8" spans="1:30" x14ac:dyDescent="0.25">
      <c r="A8" s="7" t="s">
        <v>130</v>
      </c>
      <c r="B8" s="12" t="s">
        <v>23</v>
      </c>
      <c r="C8" s="15">
        <v>3</v>
      </c>
      <c r="D8" s="9">
        <f>IFERROR(VLOOKUP(C8,'Values Sheet '!A$3:B$25,2,FALSE),0)</f>
        <v>20</v>
      </c>
      <c r="E8" s="31"/>
      <c r="F8" s="36"/>
      <c r="G8" s="17">
        <f>IFERROR(VLOOKUP(F8,'Values Sheet '!A$2:B$25,2,FALSE),0)</f>
        <v>0</v>
      </c>
      <c r="H8" s="31"/>
      <c r="I8" s="36">
        <v>4</v>
      </c>
      <c r="J8" s="17">
        <f>IFERROR(VLOOKUP(I8,'Values Sheet '!A$2:B$25,2,FALSE),0)</f>
        <v>18</v>
      </c>
      <c r="K8" s="31">
        <v>1</v>
      </c>
      <c r="L8" s="36"/>
      <c r="M8" s="17">
        <f>IFERROR(VLOOKUP(L8,'Values Sheet '!A$2:B$25,2,FALSE),0)</f>
        <v>0</v>
      </c>
      <c r="N8" s="31"/>
      <c r="O8" s="36">
        <v>7</v>
      </c>
      <c r="P8" s="17">
        <f>IFERROR(VLOOKUP(O8,'Values Sheet '!A$2:B$25,2,FALSE),0)</f>
        <v>14</v>
      </c>
      <c r="Q8" s="31">
        <v>1</v>
      </c>
      <c r="R8" s="28"/>
      <c r="S8" s="27">
        <f>IFERROR(VLOOKUP(R8,'Values Sheet '!A$2:B$25,2,FALSE),0)</f>
        <v>0</v>
      </c>
      <c r="T8" s="31">
        <v>1</v>
      </c>
      <c r="U8" s="35">
        <v>1</v>
      </c>
      <c r="V8" s="10">
        <v>1</v>
      </c>
      <c r="W8" s="10"/>
      <c r="X8" s="10">
        <v>1</v>
      </c>
      <c r="Y8" s="10">
        <v>1</v>
      </c>
      <c r="Z8" s="22">
        <f t="shared" si="0"/>
        <v>52</v>
      </c>
      <c r="AA8" s="22">
        <f t="shared" si="1"/>
        <v>1</v>
      </c>
      <c r="AB8" s="20">
        <f t="shared" si="2"/>
        <v>1</v>
      </c>
      <c r="AC8" s="21">
        <f t="shared" si="3"/>
        <v>52</v>
      </c>
      <c r="AD8" s="27">
        <v>6</v>
      </c>
    </row>
    <row r="9" spans="1:30" x14ac:dyDescent="0.25">
      <c r="A9" s="7" t="s">
        <v>8</v>
      </c>
      <c r="B9" s="12" t="s">
        <v>23</v>
      </c>
      <c r="C9" s="15"/>
      <c r="D9" s="9">
        <f>IFERROR(VLOOKUP(C9,'Values Sheet '!A$3:B$25,2,FALSE),0)</f>
        <v>0</v>
      </c>
      <c r="E9" s="31">
        <v>1</v>
      </c>
      <c r="F9" s="36">
        <v>5</v>
      </c>
      <c r="G9" s="17">
        <f>IFERROR(VLOOKUP(F9,'Values Sheet '!A$2:B$25,2,FALSE),0)</f>
        <v>16</v>
      </c>
      <c r="H9" s="31">
        <v>1</v>
      </c>
      <c r="I9" s="36">
        <v>11</v>
      </c>
      <c r="J9" s="17">
        <f>IFERROR(VLOOKUP(I9,'Values Sheet '!A$2:B$25,2,FALSE),0)</f>
        <v>10</v>
      </c>
      <c r="K9" s="31">
        <v>1</v>
      </c>
      <c r="L9" s="36">
        <v>12</v>
      </c>
      <c r="M9" s="17">
        <f>IFERROR(VLOOKUP(L9,'Values Sheet '!A$2:B$25,2,FALSE),0)</f>
        <v>9</v>
      </c>
      <c r="N9" s="31">
        <v>1</v>
      </c>
      <c r="O9" s="36">
        <v>9</v>
      </c>
      <c r="P9" s="17">
        <f>IFERROR(VLOOKUP(O9,'Values Sheet '!A$2:B$25,2,FALSE),0)</f>
        <v>12</v>
      </c>
      <c r="Q9" s="31">
        <v>1</v>
      </c>
      <c r="R9" s="28"/>
      <c r="S9" s="27">
        <f>IFERROR(VLOOKUP(R9,'Values Sheet '!A$2:B$25,2,FALSE),0)</f>
        <v>0</v>
      </c>
      <c r="T9" s="31"/>
      <c r="U9" s="35">
        <v>1</v>
      </c>
      <c r="V9" s="10">
        <v>1</v>
      </c>
      <c r="W9" s="10"/>
      <c r="X9" s="10"/>
      <c r="Y9" s="10">
        <v>1</v>
      </c>
      <c r="Z9" s="22">
        <f t="shared" si="0"/>
        <v>47</v>
      </c>
      <c r="AA9" s="22">
        <f t="shared" si="1"/>
        <v>1</v>
      </c>
      <c r="AB9" s="20">
        <f t="shared" si="2"/>
        <v>1</v>
      </c>
      <c r="AC9" s="21">
        <f t="shared" si="3"/>
        <v>47</v>
      </c>
      <c r="AD9" s="27">
        <v>7</v>
      </c>
    </row>
    <row r="10" spans="1:30" x14ac:dyDescent="0.25">
      <c r="A10" s="7"/>
      <c r="B10" s="12"/>
      <c r="C10" s="15"/>
      <c r="D10" s="9">
        <f>IFERROR(VLOOKUP(C10,'Values Sheet '!A$3:B$25,2,FALSE),0)</f>
        <v>0</v>
      </c>
      <c r="E10" s="31"/>
      <c r="F10" s="36"/>
      <c r="G10" s="17">
        <f>IFERROR(VLOOKUP(F10,'Values Sheet '!A$2:B$25,2,FALSE),0)</f>
        <v>0</v>
      </c>
      <c r="H10" s="31"/>
      <c r="I10" s="36"/>
      <c r="J10" s="17">
        <f>IFERROR(VLOOKUP(I10,'Values Sheet '!A$2:B$25,2,FALSE),0)</f>
        <v>0</v>
      </c>
      <c r="K10" s="31"/>
      <c r="L10" s="36"/>
      <c r="M10" s="17">
        <f>IFERROR(VLOOKUP(L10,'Values Sheet '!A$2:B$25,2,FALSE),0)</f>
        <v>0</v>
      </c>
      <c r="N10" s="31"/>
      <c r="O10" s="36"/>
      <c r="P10" s="17">
        <f>IFERROR(VLOOKUP(O10,'Values Sheet '!A$2:B$25,2,FALSE),0)</f>
        <v>0</v>
      </c>
      <c r="Q10" s="31"/>
      <c r="R10" s="28"/>
      <c r="S10" s="27">
        <f>IFERROR(VLOOKUP(R10,'Values Sheet '!A$2:B$25,2,FALSE),0)</f>
        <v>0</v>
      </c>
      <c r="T10" s="31"/>
      <c r="U10" s="35"/>
      <c r="V10" s="10"/>
      <c r="W10" s="10"/>
      <c r="X10" s="10"/>
      <c r="Y10" s="10"/>
      <c r="Z10" s="22">
        <f t="shared" ref="Z10:Z21" si="4">SUM(D10,G10,J10,M10,P10,S10)</f>
        <v>0</v>
      </c>
      <c r="AA10" s="22">
        <f t="shared" ref="AA10:AA21" si="5">IF(SUM(E10,H10,K10,N10,Q10,T10)&gt;1,1,0)</f>
        <v>0</v>
      </c>
      <c r="AB10" s="20">
        <f t="shared" ref="AB10:AB29" si="6">IF(AND((V10+W10)&gt;0,(Y10+X10)&gt;0),1,0)</f>
        <v>0</v>
      </c>
      <c r="AC10" s="21">
        <f t="shared" ref="AC10:AC21" si="7">U10*Z10*AA10*AB10</f>
        <v>0</v>
      </c>
      <c r="AD10" s="27"/>
    </row>
    <row r="11" spans="1:30" x14ac:dyDescent="0.25">
      <c r="A11" s="7" t="s">
        <v>55</v>
      </c>
      <c r="B11" s="12" t="s">
        <v>26</v>
      </c>
      <c r="C11" s="15">
        <v>2</v>
      </c>
      <c r="D11" s="9">
        <f>IFERROR(VLOOKUP(C11,'Values Sheet '!A$3:B$25,2,FALSE),0)</f>
        <v>25</v>
      </c>
      <c r="E11" s="31">
        <v>1</v>
      </c>
      <c r="F11" s="36">
        <v>4</v>
      </c>
      <c r="G11" s="17">
        <f>IFERROR(VLOOKUP(F11,'Values Sheet '!A$2:B$25,2,FALSE),0)</f>
        <v>18</v>
      </c>
      <c r="H11" s="31"/>
      <c r="I11" s="36">
        <v>6</v>
      </c>
      <c r="J11" s="17">
        <f>IFERROR(VLOOKUP(I11,'Values Sheet '!A$2:B$25,2,FALSE),0)</f>
        <v>15</v>
      </c>
      <c r="K11" s="31">
        <v>1</v>
      </c>
      <c r="L11" s="36"/>
      <c r="M11" s="17">
        <f>IFERROR(VLOOKUP(L11,'Values Sheet '!A$2:B$25,2,FALSE),0)</f>
        <v>0</v>
      </c>
      <c r="N11" s="31"/>
      <c r="O11" s="36">
        <v>2</v>
      </c>
      <c r="P11" s="17">
        <f>IFERROR(VLOOKUP(O11,'Values Sheet '!A$2:B$25,2,FALSE),0)</f>
        <v>25</v>
      </c>
      <c r="Q11" s="31"/>
      <c r="R11" s="28">
        <v>2</v>
      </c>
      <c r="S11" s="27">
        <f>IFERROR(VLOOKUP(R11,'Values Sheet '!A$2:B$25,2,FALSE),0)</f>
        <v>25</v>
      </c>
      <c r="T11" s="31"/>
      <c r="U11" s="35">
        <v>1</v>
      </c>
      <c r="V11" s="10">
        <v>1</v>
      </c>
      <c r="W11" s="10"/>
      <c r="X11" s="10">
        <v>1</v>
      </c>
      <c r="Y11" s="10"/>
      <c r="Z11" s="22">
        <f t="shared" si="4"/>
        <v>108</v>
      </c>
      <c r="AA11" s="22">
        <f t="shared" si="5"/>
        <v>1</v>
      </c>
      <c r="AB11" s="20">
        <f t="shared" si="6"/>
        <v>1</v>
      </c>
      <c r="AC11" s="21">
        <f t="shared" si="7"/>
        <v>108</v>
      </c>
      <c r="AD11" s="27">
        <v>2</v>
      </c>
    </row>
    <row r="12" spans="1:30" x14ac:dyDescent="0.25">
      <c r="A12" s="7" t="s">
        <v>84</v>
      </c>
      <c r="B12" s="12" t="s">
        <v>26</v>
      </c>
      <c r="C12" s="15">
        <v>1</v>
      </c>
      <c r="D12" s="9">
        <f>IFERROR(VLOOKUP(C12,'Values Sheet '!A$3:B$25,2,FALSE),0)</f>
        <v>30</v>
      </c>
      <c r="E12" s="31"/>
      <c r="F12" s="36"/>
      <c r="G12" s="17">
        <f>IFERROR(VLOOKUP(F12,'Values Sheet '!A$2:B$25,2,FALSE),0)</f>
        <v>0</v>
      </c>
      <c r="H12" s="31"/>
      <c r="I12" s="36"/>
      <c r="J12" s="17">
        <f>IFERROR(VLOOKUP(I12,'Values Sheet '!A$2:B$25,2,FALSE),0)</f>
        <v>0</v>
      </c>
      <c r="K12" s="31">
        <v>1</v>
      </c>
      <c r="L12" s="36">
        <v>1</v>
      </c>
      <c r="M12" s="17">
        <f>IFERROR(VLOOKUP(L12,'Values Sheet '!A$2:B$25,2,FALSE),0)</f>
        <v>30</v>
      </c>
      <c r="N12" s="31"/>
      <c r="O12" s="36">
        <v>1</v>
      </c>
      <c r="P12" s="17">
        <f>IFERROR(VLOOKUP(O12,'Values Sheet '!A$2:B$25,2,FALSE),0)</f>
        <v>30</v>
      </c>
      <c r="Q12" s="31"/>
      <c r="R12" s="28">
        <v>1</v>
      </c>
      <c r="S12" s="27">
        <f>IFERROR(VLOOKUP(R12,'Values Sheet '!A$2:B$25,2,FALSE),0)</f>
        <v>30</v>
      </c>
      <c r="T12" s="31">
        <v>1</v>
      </c>
      <c r="U12" s="35">
        <v>1</v>
      </c>
      <c r="V12" s="10">
        <v>1</v>
      </c>
      <c r="W12" s="10"/>
      <c r="X12" s="10"/>
      <c r="Y12" s="10">
        <v>1</v>
      </c>
      <c r="Z12" s="22">
        <f t="shared" si="4"/>
        <v>120</v>
      </c>
      <c r="AA12" s="22">
        <f t="shared" si="5"/>
        <v>1</v>
      </c>
      <c r="AB12" s="20">
        <f t="shared" si="6"/>
        <v>1</v>
      </c>
      <c r="AC12" s="21">
        <f t="shared" si="7"/>
        <v>120</v>
      </c>
      <c r="AD12" s="27">
        <v>1</v>
      </c>
    </row>
    <row r="13" spans="1:30" x14ac:dyDescent="0.25">
      <c r="A13" s="7" t="s">
        <v>152</v>
      </c>
      <c r="B13" s="12" t="s">
        <v>26</v>
      </c>
      <c r="C13" s="15"/>
      <c r="D13" s="9">
        <f>IFERROR(VLOOKUP(C13,'Values Sheet '!A$3:B$25,2,FALSE),0)</f>
        <v>0</v>
      </c>
      <c r="E13" s="31">
        <v>1</v>
      </c>
      <c r="F13" s="36">
        <v>2</v>
      </c>
      <c r="G13" s="17">
        <f>IFERROR(VLOOKUP(F13,'Values Sheet '!A$2:B$25,2,FALSE),0)</f>
        <v>25</v>
      </c>
      <c r="H13" s="31">
        <v>1</v>
      </c>
      <c r="I13" s="36">
        <v>5</v>
      </c>
      <c r="J13" s="17">
        <f>IFERROR(VLOOKUP(I13,'Values Sheet '!A$2:B$25,2,FALSE),0)</f>
        <v>16</v>
      </c>
      <c r="K13" s="31">
        <v>1</v>
      </c>
      <c r="L13" s="36">
        <v>2</v>
      </c>
      <c r="M13" s="17">
        <f>IFERROR(VLOOKUP(L13,'Values Sheet '!A$2:B$25,2,FALSE),0)</f>
        <v>25</v>
      </c>
      <c r="N13" s="31">
        <v>1</v>
      </c>
      <c r="O13" s="36" t="s">
        <v>11</v>
      </c>
      <c r="P13" s="17">
        <f>IFERROR(VLOOKUP(O13,'Values Sheet '!A$2:B$25,2,FALSE),0)</f>
        <v>0</v>
      </c>
      <c r="Q13" s="31">
        <v>1</v>
      </c>
      <c r="R13" s="28"/>
      <c r="S13" s="27">
        <f>IFERROR(VLOOKUP(R13,'Values Sheet '!A$2:B$25,2,FALSE),0)</f>
        <v>0</v>
      </c>
      <c r="T13" s="31"/>
      <c r="U13" s="35">
        <v>1</v>
      </c>
      <c r="V13" s="10">
        <v>1</v>
      </c>
      <c r="W13" s="10"/>
      <c r="X13" s="10"/>
      <c r="Y13" s="10">
        <v>1</v>
      </c>
      <c r="Z13" s="22">
        <f t="shared" si="4"/>
        <v>66</v>
      </c>
      <c r="AA13" s="22">
        <f t="shared" si="5"/>
        <v>1</v>
      </c>
      <c r="AB13" s="20">
        <f t="shared" si="6"/>
        <v>1</v>
      </c>
      <c r="AC13" s="21">
        <f t="shared" si="7"/>
        <v>66</v>
      </c>
      <c r="AD13" s="27">
        <v>5</v>
      </c>
    </row>
    <row r="14" spans="1:30" x14ac:dyDescent="0.25">
      <c r="A14" s="7" t="s">
        <v>24</v>
      </c>
      <c r="B14" s="12" t="s">
        <v>26</v>
      </c>
      <c r="C14" s="15">
        <v>3</v>
      </c>
      <c r="D14" s="9">
        <f>IFERROR(VLOOKUP(C14,'Values Sheet '!A$3:B$25,2,FALSE),0)</f>
        <v>20</v>
      </c>
      <c r="E14" s="31">
        <v>1</v>
      </c>
      <c r="F14" s="36"/>
      <c r="G14" s="17">
        <f>IFERROR(VLOOKUP(F14,'Values Sheet '!A$2:B$25,2,FALSE),0)</f>
        <v>0</v>
      </c>
      <c r="H14" s="31"/>
      <c r="I14" s="36">
        <v>7</v>
      </c>
      <c r="J14" s="17">
        <f>IFERROR(VLOOKUP(I14,'Values Sheet '!A$2:B$25,2,FALSE),0)</f>
        <v>14</v>
      </c>
      <c r="K14" s="31"/>
      <c r="L14" s="36">
        <v>3</v>
      </c>
      <c r="M14" s="17">
        <f>IFERROR(VLOOKUP(L14,'Values Sheet '!A$2:B$25,2,FALSE),0)</f>
        <v>20</v>
      </c>
      <c r="N14" s="31"/>
      <c r="O14" s="36">
        <v>5</v>
      </c>
      <c r="P14" s="17">
        <f>IFERROR(VLOOKUP(O14,'Values Sheet '!A$2:B$25,2,FALSE),0)</f>
        <v>16</v>
      </c>
      <c r="Q14" s="31">
        <v>1</v>
      </c>
      <c r="R14" s="28"/>
      <c r="S14" s="27">
        <f>IFERROR(VLOOKUP(R14,'Values Sheet '!A$2:B$25,2,FALSE),0)</f>
        <v>0</v>
      </c>
      <c r="T14" s="31"/>
      <c r="U14" s="35">
        <v>1</v>
      </c>
      <c r="V14" s="10">
        <v>1</v>
      </c>
      <c r="W14" s="10"/>
      <c r="X14" s="10"/>
      <c r="Y14" s="10">
        <v>1</v>
      </c>
      <c r="Z14" s="22">
        <f t="shared" si="4"/>
        <v>70</v>
      </c>
      <c r="AA14" s="22">
        <f t="shared" si="5"/>
        <v>1</v>
      </c>
      <c r="AB14" s="20">
        <f t="shared" si="6"/>
        <v>1</v>
      </c>
      <c r="AC14" s="21">
        <f t="shared" si="7"/>
        <v>70</v>
      </c>
      <c r="AD14" s="27">
        <v>4</v>
      </c>
    </row>
    <row r="15" spans="1:30" x14ac:dyDescent="0.25">
      <c r="A15" s="7" t="s">
        <v>49</v>
      </c>
      <c r="B15" s="12" t="s">
        <v>26</v>
      </c>
      <c r="C15" s="15"/>
      <c r="D15" s="9">
        <f>IFERROR(VLOOKUP(C15,'Values Sheet '!A$3:B$25,2,FALSE),0)</f>
        <v>0</v>
      </c>
      <c r="E15" s="31"/>
      <c r="F15" s="36">
        <v>3</v>
      </c>
      <c r="G15" s="17">
        <f>IFERROR(VLOOKUP(F15,'Values Sheet '!A$2:B$25,2,FALSE),0)</f>
        <v>20</v>
      </c>
      <c r="H15" s="31"/>
      <c r="I15" s="36">
        <v>4</v>
      </c>
      <c r="J15" s="17">
        <f>IFERROR(VLOOKUP(I15,'Values Sheet '!A$2:B$25,2,FALSE),0)</f>
        <v>18</v>
      </c>
      <c r="K15" s="31">
        <v>1</v>
      </c>
      <c r="L15" s="36">
        <v>4</v>
      </c>
      <c r="M15" s="17">
        <f>IFERROR(VLOOKUP(L15,'Values Sheet '!A$2:B$25,2,FALSE),0)</f>
        <v>18</v>
      </c>
      <c r="N15" s="31"/>
      <c r="O15" s="36">
        <v>4</v>
      </c>
      <c r="P15" s="17">
        <f>IFERROR(VLOOKUP(O15,'Values Sheet '!A$2:B$25,2,FALSE),0)</f>
        <v>18</v>
      </c>
      <c r="Q15" s="31">
        <v>1</v>
      </c>
      <c r="R15" s="28"/>
      <c r="S15" s="27">
        <f>IFERROR(VLOOKUP(R15,'Values Sheet '!A$2:B$25,2,FALSE),0)</f>
        <v>0</v>
      </c>
      <c r="T15" s="31"/>
      <c r="U15" s="35">
        <v>1</v>
      </c>
      <c r="V15" s="10">
        <v>1</v>
      </c>
      <c r="W15" s="10"/>
      <c r="X15" s="10">
        <v>1</v>
      </c>
      <c r="Y15" s="10">
        <v>1</v>
      </c>
      <c r="Z15" s="22">
        <f t="shared" si="4"/>
        <v>74</v>
      </c>
      <c r="AA15" s="22">
        <f t="shared" si="5"/>
        <v>1</v>
      </c>
      <c r="AB15" s="20">
        <f t="shared" si="6"/>
        <v>1</v>
      </c>
      <c r="AC15" s="21">
        <f t="shared" si="7"/>
        <v>74</v>
      </c>
      <c r="AD15" s="27">
        <v>3</v>
      </c>
    </row>
    <row r="16" spans="1:30" x14ac:dyDescent="0.25">
      <c r="A16" s="7"/>
      <c r="B16" s="12"/>
      <c r="C16" s="15"/>
      <c r="D16" s="9">
        <f>IFERROR(VLOOKUP(C16,'Values Sheet '!A$3:B$25,2,FALSE),0)</f>
        <v>0</v>
      </c>
      <c r="E16" s="31"/>
      <c r="F16" s="36"/>
      <c r="G16" s="17">
        <f>IFERROR(VLOOKUP(F16,'Values Sheet '!A$2:B$25,2,FALSE),0)</f>
        <v>0</v>
      </c>
      <c r="H16" s="31"/>
      <c r="I16" s="36"/>
      <c r="J16" s="17">
        <f>IFERROR(VLOOKUP(I16,'Values Sheet '!A$2:B$25,2,FALSE),0)</f>
        <v>0</v>
      </c>
      <c r="K16" s="31"/>
      <c r="L16" s="36"/>
      <c r="M16" s="17">
        <f>IFERROR(VLOOKUP(L16,'Values Sheet '!A$2:B$25,2,FALSE),0)</f>
        <v>0</v>
      </c>
      <c r="N16" s="31"/>
      <c r="O16" s="36"/>
      <c r="P16" s="17">
        <f>IFERROR(VLOOKUP(O16,'Values Sheet '!A$2:B$25,2,FALSE),0)</f>
        <v>0</v>
      </c>
      <c r="Q16" s="31"/>
      <c r="R16" s="28"/>
      <c r="S16" s="27">
        <f>IFERROR(VLOOKUP(R16,'Values Sheet '!A$2:B$25,2,FALSE),0)</f>
        <v>0</v>
      </c>
      <c r="T16" s="31"/>
      <c r="U16" s="35"/>
      <c r="V16" s="10"/>
      <c r="W16" s="10"/>
      <c r="X16" s="10"/>
      <c r="Y16" s="10"/>
      <c r="Z16" s="22">
        <f t="shared" si="4"/>
        <v>0</v>
      </c>
      <c r="AA16" s="22">
        <f t="shared" si="5"/>
        <v>0</v>
      </c>
      <c r="AB16" s="20">
        <f t="shared" si="6"/>
        <v>0</v>
      </c>
      <c r="AC16" s="21">
        <f t="shared" si="7"/>
        <v>0</v>
      </c>
      <c r="AD16" s="27"/>
    </row>
    <row r="17" spans="1:30" x14ac:dyDescent="0.25">
      <c r="A17" s="7" t="s">
        <v>28</v>
      </c>
      <c r="B17" s="12" t="s">
        <v>48</v>
      </c>
      <c r="C17" s="15"/>
      <c r="D17" s="9">
        <f>IFERROR(VLOOKUP(C17,'Values Sheet '!A$3:B$25,2,FALSE),0)</f>
        <v>0</v>
      </c>
      <c r="E17" s="31"/>
      <c r="F17" s="36">
        <v>1</v>
      </c>
      <c r="G17" s="17">
        <f>IFERROR(VLOOKUP(F17,'Values Sheet '!A$2:B$25,2,FALSE),0)</f>
        <v>30</v>
      </c>
      <c r="H17" s="31"/>
      <c r="I17" s="36">
        <v>1</v>
      </c>
      <c r="J17" s="17">
        <f>IFERROR(VLOOKUP(I17,'Values Sheet '!A$2:B$25,2,FALSE),0)</f>
        <v>30</v>
      </c>
      <c r="K17" s="31">
        <v>1</v>
      </c>
      <c r="L17" s="36"/>
      <c r="M17" s="17">
        <f>IFERROR(VLOOKUP(L17,'Values Sheet '!A$2:B$25,2,FALSE),0)</f>
        <v>0</v>
      </c>
      <c r="N17" s="31">
        <v>1</v>
      </c>
      <c r="O17" s="36">
        <v>2</v>
      </c>
      <c r="P17" s="17">
        <f>IFERROR(VLOOKUP(O17,'Values Sheet '!A$2:B$25,2,FALSE),0)</f>
        <v>25</v>
      </c>
      <c r="Q17" s="31"/>
      <c r="R17" s="28">
        <v>1</v>
      </c>
      <c r="S17" s="27">
        <f>IFERROR(VLOOKUP(R17,'Values Sheet '!A$2:B$25,2,FALSE),0)</f>
        <v>30</v>
      </c>
      <c r="T17" s="31"/>
      <c r="U17" s="35">
        <v>1</v>
      </c>
      <c r="V17" s="10">
        <v>1</v>
      </c>
      <c r="W17" s="10"/>
      <c r="X17" s="10">
        <v>1</v>
      </c>
      <c r="Y17" s="10"/>
      <c r="Z17" s="22">
        <f t="shared" si="4"/>
        <v>115</v>
      </c>
      <c r="AA17" s="22">
        <f t="shared" si="5"/>
        <v>1</v>
      </c>
      <c r="AB17" s="20">
        <f t="shared" si="6"/>
        <v>1</v>
      </c>
      <c r="AC17" s="21">
        <f t="shared" si="7"/>
        <v>115</v>
      </c>
      <c r="AD17" s="27">
        <v>1</v>
      </c>
    </row>
    <row r="18" spans="1:30" x14ac:dyDescent="0.25">
      <c r="A18" s="7"/>
      <c r="B18" s="12"/>
      <c r="C18" s="15"/>
      <c r="D18" s="9">
        <f>IFERROR(VLOOKUP(C18,'Values Sheet '!A$3:B$25,2,FALSE),0)</f>
        <v>0</v>
      </c>
      <c r="E18" s="31"/>
      <c r="F18" s="36"/>
      <c r="G18" s="17">
        <f>IFERROR(VLOOKUP(F18,'Values Sheet '!A$2:B$25,2,FALSE),0)</f>
        <v>0</v>
      </c>
      <c r="H18" s="31"/>
      <c r="I18" s="36"/>
      <c r="J18" s="17">
        <f>IFERROR(VLOOKUP(I18,'Values Sheet '!A$2:B$25,2,FALSE),0)</f>
        <v>0</v>
      </c>
      <c r="K18" s="31"/>
      <c r="L18" s="36"/>
      <c r="M18" s="17">
        <f>IFERROR(VLOOKUP(L18,'Values Sheet '!A$2:B$25,2,FALSE),0)</f>
        <v>0</v>
      </c>
      <c r="N18" s="31"/>
      <c r="O18" s="36"/>
      <c r="P18" s="17">
        <f>IFERROR(VLOOKUP(O18,'Values Sheet '!A$2:B$25,2,FALSE),0)</f>
        <v>0</v>
      </c>
      <c r="Q18" s="31"/>
      <c r="R18" s="28"/>
      <c r="S18" s="27">
        <f>IFERROR(VLOOKUP(R18,'Values Sheet '!A$2:B$25,2,FALSE),0)</f>
        <v>0</v>
      </c>
      <c r="T18" s="31"/>
      <c r="U18" s="35"/>
      <c r="V18" s="10"/>
      <c r="W18" s="10"/>
      <c r="X18" s="10"/>
      <c r="Y18" s="10"/>
      <c r="Z18" s="22">
        <f t="shared" si="4"/>
        <v>0</v>
      </c>
      <c r="AA18" s="22">
        <f t="shared" si="5"/>
        <v>0</v>
      </c>
      <c r="AB18" s="20">
        <f t="shared" si="6"/>
        <v>0</v>
      </c>
      <c r="AC18" s="21">
        <f t="shared" si="7"/>
        <v>0</v>
      </c>
      <c r="AD18" s="27"/>
    </row>
    <row r="19" spans="1:30" x14ac:dyDescent="0.25">
      <c r="A19" s="7" t="s">
        <v>80</v>
      </c>
      <c r="B19" s="12" t="s">
        <v>31</v>
      </c>
      <c r="C19" s="15">
        <v>1</v>
      </c>
      <c r="D19" s="9">
        <f>IFERROR(VLOOKUP(C19,'Values Sheet '!A$3:B$25,2,FALSE),0)</f>
        <v>30</v>
      </c>
      <c r="E19" s="31"/>
      <c r="F19" s="36">
        <v>1</v>
      </c>
      <c r="G19" s="17">
        <f>IFERROR(VLOOKUP(F19,'Values Sheet '!A$2:B$25,2,FALSE),0)</f>
        <v>30</v>
      </c>
      <c r="H19" s="31"/>
      <c r="I19" s="36">
        <v>1</v>
      </c>
      <c r="J19" s="17">
        <f>IFERROR(VLOOKUP(I19,'Values Sheet '!A$2:B$25,2,FALSE),0)</f>
        <v>30</v>
      </c>
      <c r="K19" s="31">
        <v>1</v>
      </c>
      <c r="L19" s="36"/>
      <c r="M19" s="17">
        <f>IFERROR(VLOOKUP(L19,'Values Sheet '!A$2:B$25,2,FALSE),0)</f>
        <v>0</v>
      </c>
      <c r="N19" s="31">
        <v>1</v>
      </c>
      <c r="O19" s="36">
        <v>2</v>
      </c>
      <c r="P19" s="17">
        <f>IFERROR(VLOOKUP(O19,'Values Sheet '!A$2:B$25,2,FALSE),0)</f>
        <v>25</v>
      </c>
      <c r="Q19" s="31">
        <v>1</v>
      </c>
      <c r="R19" s="28"/>
      <c r="S19" s="27">
        <f>IFERROR(VLOOKUP(R19,'Values Sheet '!A$2:B$25,2,FALSE),0)</f>
        <v>0</v>
      </c>
      <c r="T19" s="31"/>
      <c r="U19" s="35">
        <v>1</v>
      </c>
      <c r="V19" s="10">
        <v>1</v>
      </c>
      <c r="W19" s="10"/>
      <c r="X19" s="10"/>
      <c r="Y19" s="10">
        <v>1</v>
      </c>
      <c r="Z19" s="22">
        <f t="shared" si="4"/>
        <v>115</v>
      </c>
      <c r="AA19" s="22">
        <f t="shared" si="5"/>
        <v>1</v>
      </c>
      <c r="AB19" s="20">
        <f t="shared" si="6"/>
        <v>1</v>
      </c>
      <c r="AC19" s="21">
        <f t="shared" si="7"/>
        <v>115</v>
      </c>
      <c r="AD19" s="27">
        <v>1</v>
      </c>
    </row>
    <row r="20" spans="1:30" x14ac:dyDescent="0.25">
      <c r="A20" s="7" t="s">
        <v>146</v>
      </c>
      <c r="B20" s="12" t="s">
        <v>31</v>
      </c>
      <c r="C20" s="15"/>
      <c r="D20" s="9">
        <f>IFERROR(VLOOKUP(C20,'Values Sheet '!A$3:B$25,2,FALSE),0)</f>
        <v>0</v>
      </c>
      <c r="E20" s="31"/>
      <c r="F20" s="36">
        <v>2</v>
      </c>
      <c r="G20" s="17">
        <f>IFERROR(VLOOKUP(F20,'Values Sheet '!A$2:B$25,2,FALSE),0)</f>
        <v>25</v>
      </c>
      <c r="H20" s="31">
        <v>2</v>
      </c>
      <c r="I20" s="36">
        <v>6</v>
      </c>
      <c r="J20" s="17">
        <f>IFERROR(VLOOKUP(I20,'Values Sheet '!A$2:B$25,2,FALSE),0)</f>
        <v>15</v>
      </c>
      <c r="K20" s="31"/>
      <c r="L20" s="36">
        <v>4</v>
      </c>
      <c r="M20" s="17">
        <f>IFERROR(VLOOKUP(L20,'Values Sheet '!A$2:B$25,2,FALSE),0)</f>
        <v>18</v>
      </c>
      <c r="N20" s="31"/>
      <c r="O20" s="36"/>
      <c r="P20" s="17">
        <f>IFERROR(VLOOKUP(O20,'Values Sheet '!A$2:B$25,2,FALSE),0)</f>
        <v>0</v>
      </c>
      <c r="Q20" s="31"/>
      <c r="R20" s="28">
        <v>3</v>
      </c>
      <c r="S20" s="27">
        <f>IFERROR(VLOOKUP(R20,'Values Sheet '!A$2:B$25,2,FALSE),0)</f>
        <v>20</v>
      </c>
      <c r="T20" s="31"/>
      <c r="U20" s="35">
        <v>1</v>
      </c>
      <c r="V20" s="10">
        <v>1</v>
      </c>
      <c r="W20" s="10"/>
      <c r="X20" s="10">
        <v>1</v>
      </c>
      <c r="Y20" s="10">
        <v>1</v>
      </c>
      <c r="Z20" s="22">
        <f t="shared" si="4"/>
        <v>78</v>
      </c>
      <c r="AA20" s="22">
        <f t="shared" si="5"/>
        <v>1</v>
      </c>
      <c r="AB20" s="20">
        <f t="shared" si="6"/>
        <v>1</v>
      </c>
      <c r="AC20" s="21">
        <f t="shared" si="7"/>
        <v>78</v>
      </c>
      <c r="AD20" s="27">
        <v>2</v>
      </c>
    </row>
    <row r="21" spans="1:30" x14ac:dyDescent="0.25">
      <c r="A21" s="7" t="s">
        <v>29</v>
      </c>
      <c r="B21" s="12" t="s">
        <v>31</v>
      </c>
      <c r="C21" s="15">
        <v>3</v>
      </c>
      <c r="D21" s="9">
        <f>IFERROR(VLOOKUP(C21,'Values Sheet '!A$3:B$25,2,FALSE),0)</f>
        <v>20</v>
      </c>
      <c r="E21" s="31"/>
      <c r="F21" s="36"/>
      <c r="G21" s="17">
        <f>IFERROR(VLOOKUP(F21,'Values Sheet '!A$2:B$25,2,FALSE),0)</f>
        <v>0</v>
      </c>
      <c r="H21" s="31"/>
      <c r="I21" s="36">
        <v>3</v>
      </c>
      <c r="J21" s="17">
        <f>IFERROR(VLOOKUP(I21,'Values Sheet '!A$2:B$25,2,FALSE),0)</f>
        <v>20</v>
      </c>
      <c r="K21" s="31"/>
      <c r="L21" s="36">
        <v>2</v>
      </c>
      <c r="M21" s="17">
        <f>IFERROR(VLOOKUP(L21,'Values Sheet '!A$2:B$25,2,FALSE),0)</f>
        <v>25</v>
      </c>
      <c r="N21" s="31">
        <v>1</v>
      </c>
      <c r="O21" s="36">
        <v>3</v>
      </c>
      <c r="P21" s="17">
        <f>IFERROR(VLOOKUP(O21,'Values Sheet '!A$2:B$25,2,FALSE),0)</f>
        <v>20</v>
      </c>
      <c r="Q21" s="31"/>
      <c r="R21" s="28"/>
      <c r="S21" s="27">
        <f>IFERROR(VLOOKUP(R21,'Values Sheet '!A$2:B$25,2,FALSE),0)</f>
        <v>0</v>
      </c>
      <c r="T21" s="31"/>
      <c r="U21" s="35"/>
      <c r="V21" s="10">
        <v>1</v>
      </c>
      <c r="W21" s="10"/>
      <c r="X21" s="10"/>
      <c r="Y21" s="10">
        <v>1</v>
      </c>
      <c r="Z21" s="22">
        <f t="shared" si="4"/>
        <v>85</v>
      </c>
      <c r="AA21" s="22">
        <f t="shared" si="5"/>
        <v>0</v>
      </c>
      <c r="AB21" s="20">
        <f t="shared" si="6"/>
        <v>1</v>
      </c>
      <c r="AC21" s="21">
        <f t="shared" si="7"/>
        <v>0</v>
      </c>
      <c r="AD21" s="27"/>
    </row>
    <row r="22" spans="1:30" x14ac:dyDescent="0.25">
      <c r="A22" s="7"/>
      <c r="B22" s="12"/>
      <c r="C22" s="15"/>
      <c r="D22" s="9">
        <f>IFERROR(VLOOKUP(C22,'Values Sheet '!A$3:B$25,2,FALSE),0)</f>
        <v>0</v>
      </c>
      <c r="E22" s="31"/>
      <c r="F22" s="36"/>
      <c r="G22" s="17">
        <f>IFERROR(VLOOKUP(F22,'Values Sheet '!A$2:B$25,2,FALSE),0)</f>
        <v>0</v>
      </c>
      <c r="H22" s="31"/>
      <c r="I22" s="36"/>
      <c r="J22" s="17">
        <f>IFERROR(VLOOKUP(I22,'Values Sheet '!A$2:B$25,2,FALSE),0)</f>
        <v>0</v>
      </c>
      <c r="K22" s="31"/>
      <c r="L22" s="36"/>
      <c r="M22" s="17">
        <f>IFERROR(VLOOKUP(L22,'Values Sheet '!A$2:B$25,2,FALSE),0)</f>
        <v>0</v>
      </c>
      <c r="N22" s="31"/>
      <c r="O22" s="36"/>
      <c r="P22" s="17">
        <f>IFERROR(VLOOKUP(O22,'Values Sheet '!A$2:B$25,2,FALSE),0)</f>
        <v>0</v>
      </c>
      <c r="Q22" s="31"/>
      <c r="R22" s="28"/>
      <c r="S22" s="27">
        <f>IFERROR(VLOOKUP(R22,'Values Sheet '!A$2:B$25,2,FALSE),0)</f>
        <v>0</v>
      </c>
      <c r="T22" s="31"/>
      <c r="U22" s="35"/>
      <c r="V22" s="10"/>
      <c r="W22" s="10"/>
      <c r="X22" s="10"/>
      <c r="Y22" s="10"/>
      <c r="Z22" s="22">
        <f t="shared" ref="Z22:Z30" si="8">SUM(D22,G22,J22,M22,P22,S22)</f>
        <v>0</v>
      </c>
      <c r="AA22" s="22">
        <f t="shared" ref="AA22:AA30" si="9">IF(SUM(E22,H22,K22,N22,Q22,T22)&gt;1,1,0)</f>
        <v>0</v>
      </c>
      <c r="AB22" s="20">
        <f t="shared" si="6"/>
        <v>0</v>
      </c>
      <c r="AC22" s="21">
        <f t="shared" ref="AC22" si="10">U22*Z22*AA22*AB22</f>
        <v>0</v>
      </c>
      <c r="AD22" s="27"/>
    </row>
    <row r="23" spans="1:30" x14ac:dyDescent="0.25">
      <c r="A23" s="7" t="s">
        <v>32</v>
      </c>
      <c r="B23" s="12" t="s">
        <v>37</v>
      </c>
      <c r="C23" s="15">
        <v>3</v>
      </c>
      <c r="D23" s="9">
        <f>IFERROR(VLOOKUP(C23,'Values Sheet '!A$3:B$25,2,FALSE),0)</f>
        <v>20</v>
      </c>
      <c r="E23" s="31">
        <v>1</v>
      </c>
      <c r="F23" s="36">
        <v>1</v>
      </c>
      <c r="G23" s="17">
        <f>IFERROR(VLOOKUP(F23,'Values Sheet '!A$2:B$25,2,FALSE),0)</f>
        <v>30</v>
      </c>
      <c r="H23" s="31"/>
      <c r="I23" s="36">
        <v>2</v>
      </c>
      <c r="J23" s="17">
        <f>IFERROR(VLOOKUP(I23,'Values Sheet '!A$2:B$25,2,FALSE),0)</f>
        <v>25</v>
      </c>
      <c r="K23" s="31"/>
      <c r="L23" s="36"/>
      <c r="M23" s="17">
        <f>IFERROR(VLOOKUP(L23,'Values Sheet '!A$2:B$25,2,FALSE),0)</f>
        <v>0</v>
      </c>
      <c r="N23" s="31">
        <v>1</v>
      </c>
      <c r="O23" s="36"/>
      <c r="P23" s="17">
        <f>IFERROR(VLOOKUP(O23,'Values Sheet '!A$2:B$25,2,FALSE),0)</f>
        <v>0</v>
      </c>
      <c r="Q23" s="31">
        <v>1</v>
      </c>
      <c r="R23" s="28">
        <v>1</v>
      </c>
      <c r="S23" s="27">
        <f>IFERROR(VLOOKUP(R23,'Values Sheet '!A$2:B$25,2,FALSE),0)</f>
        <v>30</v>
      </c>
      <c r="T23" s="31"/>
      <c r="U23" s="35">
        <v>1</v>
      </c>
      <c r="V23" s="10">
        <v>1</v>
      </c>
      <c r="W23" s="10"/>
      <c r="X23" s="10">
        <v>1</v>
      </c>
      <c r="Y23" s="10">
        <v>1</v>
      </c>
      <c r="Z23" s="22">
        <f t="shared" si="8"/>
        <v>105</v>
      </c>
      <c r="AA23" s="22">
        <f t="shared" si="9"/>
        <v>1</v>
      </c>
      <c r="AB23" s="20">
        <f t="shared" si="6"/>
        <v>1</v>
      </c>
      <c r="AC23" s="21">
        <f>SUM(LARGE(C23:S23,{1,2,3,4}))</f>
        <v>105</v>
      </c>
      <c r="AD23" s="27">
        <v>2</v>
      </c>
    </row>
    <row r="24" spans="1:30" x14ac:dyDescent="0.25">
      <c r="A24" s="7" t="s">
        <v>35</v>
      </c>
      <c r="B24" s="12" t="s">
        <v>37</v>
      </c>
      <c r="C24" s="15">
        <v>1</v>
      </c>
      <c r="D24" s="9">
        <f>IFERROR(VLOOKUP(C24,'Values Sheet '!A$3:B$25,2,FALSE),0)</f>
        <v>30</v>
      </c>
      <c r="E24" s="31">
        <v>1</v>
      </c>
      <c r="F24" s="36"/>
      <c r="G24" s="17">
        <f>IFERROR(VLOOKUP(F24,'Values Sheet '!A$2:B$25,2,FALSE),0)</f>
        <v>0</v>
      </c>
      <c r="H24" s="31"/>
      <c r="I24" s="36">
        <v>1</v>
      </c>
      <c r="J24" s="17">
        <f>IFERROR(VLOOKUP(I24,'Values Sheet '!A$2:B$25,2,FALSE),0)</f>
        <v>30</v>
      </c>
      <c r="K24" s="31"/>
      <c r="L24" s="36">
        <v>1</v>
      </c>
      <c r="M24" s="17">
        <f>IFERROR(VLOOKUP(L24,'Values Sheet '!A$2:B$25,2,FALSE),0)</f>
        <v>30</v>
      </c>
      <c r="N24" s="31"/>
      <c r="O24" s="36">
        <v>1</v>
      </c>
      <c r="P24" s="17">
        <f>IFERROR(VLOOKUP(O24,'Values Sheet '!A$2:B$25,2,FALSE),0)</f>
        <v>30</v>
      </c>
      <c r="Q24" s="31">
        <v>1</v>
      </c>
      <c r="R24" s="28"/>
      <c r="S24" s="27">
        <f>IFERROR(VLOOKUP(R24,'Values Sheet '!A$2:B$25,2,FALSE),0)</f>
        <v>0</v>
      </c>
      <c r="T24" s="31"/>
      <c r="U24" s="35">
        <v>1</v>
      </c>
      <c r="V24" s="10">
        <v>1</v>
      </c>
      <c r="W24" s="10"/>
      <c r="X24" s="10"/>
      <c r="Y24" s="10">
        <v>1</v>
      </c>
      <c r="Z24" s="22">
        <f t="shared" si="8"/>
        <v>120</v>
      </c>
      <c r="AA24" s="22">
        <f t="shared" si="9"/>
        <v>1</v>
      </c>
      <c r="AB24" s="20">
        <f t="shared" si="6"/>
        <v>1</v>
      </c>
      <c r="AC24" s="21">
        <f>SUM(LARGE(C24:S24,{1,2,3,4}))</f>
        <v>120</v>
      </c>
      <c r="AD24" s="27">
        <v>1</v>
      </c>
    </row>
    <row r="25" spans="1:30" x14ac:dyDescent="0.25">
      <c r="A25" s="7"/>
      <c r="B25" s="12"/>
      <c r="C25" s="15"/>
      <c r="D25" s="9">
        <f>IFERROR(VLOOKUP(C25,'Values Sheet '!A$3:B$25,2,FALSE),0)</f>
        <v>0</v>
      </c>
      <c r="E25" s="31"/>
      <c r="F25" s="36"/>
      <c r="G25" s="17">
        <f>IFERROR(VLOOKUP(F25,'Values Sheet '!A$2:B$25,2,FALSE),0)</f>
        <v>0</v>
      </c>
      <c r="H25" s="31"/>
      <c r="I25" s="36"/>
      <c r="J25" s="17">
        <f>IFERROR(VLOOKUP(I25,'Values Sheet '!A$2:B$25,2,FALSE),0)</f>
        <v>0</v>
      </c>
      <c r="K25" s="31"/>
      <c r="L25" s="36"/>
      <c r="M25" s="17">
        <f>IFERROR(VLOOKUP(L25,'Values Sheet '!A$2:B$25,2,FALSE),0)</f>
        <v>0</v>
      </c>
      <c r="N25" s="31"/>
      <c r="O25" s="36"/>
      <c r="P25" s="17">
        <f>IFERROR(VLOOKUP(O25,'Values Sheet '!A$2:B$25,2,FALSE),0)</f>
        <v>0</v>
      </c>
      <c r="Q25" s="31"/>
      <c r="R25" s="28"/>
      <c r="S25" s="27">
        <f>IFERROR(VLOOKUP(R25,'Values Sheet '!A$2:B$25,2,FALSE),0)</f>
        <v>0</v>
      </c>
      <c r="T25" s="31"/>
      <c r="U25" s="35"/>
      <c r="V25" s="10"/>
      <c r="W25" s="10"/>
      <c r="X25" s="10"/>
      <c r="Y25" s="10"/>
      <c r="Z25" s="22">
        <f t="shared" si="8"/>
        <v>0</v>
      </c>
      <c r="AA25" s="22">
        <f t="shared" si="9"/>
        <v>0</v>
      </c>
      <c r="AB25" s="20">
        <f t="shared" si="6"/>
        <v>0</v>
      </c>
      <c r="AC25" s="21">
        <f>SUM(LARGE(C25:S25,{1,2,3,4}))</f>
        <v>0</v>
      </c>
      <c r="AD25" s="27"/>
    </row>
    <row r="26" spans="1:30" x14ac:dyDescent="0.25">
      <c r="A26" s="7" t="s">
        <v>59</v>
      </c>
      <c r="B26" s="12" t="s">
        <v>42</v>
      </c>
      <c r="C26" s="15">
        <v>3</v>
      </c>
      <c r="D26" s="9">
        <f>IFERROR(VLOOKUP(C26,'Values Sheet '!A$3:B$25,2,FALSE),0)</f>
        <v>20</v>
      </c>
      <c r="E26" s="31"/>
      <c r="F26" s="36">
        <v>1</v>
      </c>
      <c r="G26" s="17">
        <f>IFERROR(VLOOKUP(F26,'Values Sheet '!A$2:B$25,2,FALSE),0)</f>
        <v>30</v>
      </c>
      <c r="H26" s="31"/>
      <c r="I26" s="36"/>
      <c r="J26" s="17">
        <f>IFERROR(VLOOKUP(I26,'Values Sheet '!A$2:B$25,2,FALSE),0)</f>
        <v>0</v>
      </c>
      <c r="K26" s="31"/>
      <c r="L26" s="36"/>
      <c r="M26" s="17">
        <f>IFERROR(VLOOKUP(L26,'Values Sheet '!A$2:B$25,2,FALSE),0)</f>
        <v>0</v>
      </c>
      <c r="N26" s="31"/>
      <c r="O26" s="36"/>
      <c r="P26" s="17">
        <f>IFERROR(VLOOKUP(O26,'Values Sheet '!A$2:B$25,2,FALSE),0)</f>
        <v>0</v>
      </c>
      <c r="Q26" s="31"/>
      <c r="R26" s="28"/>
      <c r="S26" s="27">
        <f>IFERROR(VLOOKUP(R26,'Values Sheet '!A$2:B$25,2,FALSE),0)</f>
        <v>0</v>
      </c>
      <c r="T26" s="31"/>
      <c r="U26" s="35">
        <v>1</v>
      </c>
      <c r="V26" s="10"/>
      <c r="W26" s="10"/>
      <c r="X26" s="10"/>
      <c r="Y26" s="10"/>
      <c r="Z26" s="22">
        <f t="shared" si="8"/>
        <v>50</v>
      </c>
      <c r="AA26" s="22">
        <f t="shared" si="9"/>
        <v>0</v>
      </c>
      <c r="AB26" s="20">
        <f t="shared" si="6"/>
        <v>0</v>
      </c>
      <c r="AC26" s="21">
        <f>SUM(LARGE(C26:S26,{1,2,3,4}))</f>
        <v>54</v>
      </c>
      <c r="AD26" s="27"/>
    </row>
    <row r="27" spans="1:30" x14ac:dyDescent="0.25">
      <c r="A27" s="7" t="s">
        <v>149</v>
      </c>
      <c r="B27" s="12" t="s">
        <v>42</v>
      </c>
      <c r="C27" s="15">
        <v>1</v>
      </c>
      <c r="D27" s="9">
        <f>IFERROR(VLOOKUP(C27,'Values Sheet '!A$3:B$25,2,FALSE),0)</f>
        <v>30</v>
      </c>
      <c r="E27" s="31"/>
      <c r="F27" s="36"/>
      <c r="G27" s="17">
        <f>IFERROR(VLOOKUP(F27,'Values Sheet '!A$2:B$25,2,FALSE),0)</f>
        <v>0</v>
      </c>
      <c r="H27" s="31"/>
      <c r="I27" s="36"/>
      <c r="J27" s="17">
        <f>IFERROR(VLOOKUP(I27,'Values Sheet '!A$2:B$25,2,FALSE),0)</f>
        <v>0</v>
      </c>
      <c r="K27" s="31"/>
      <c r="L27" s="36">
        <v>1</v>
      </c>
      <c r="M27" s="17">
        <f>IFERROR(VLOOKUP(L27,'Values Sheet '!A$2:B$25,2,FALSE),0)</f>
        <v>30</v>
      </c>
      <c r="N27" s="31">
        <v>1</v>
      </c>
      <c r="O27" s="36">
        <v>1</v>
      </c>
      <c r="P27" s="17">
        <f>IFERROR(VLOOKUP(O27,'Values Sheet '!A$2:B$25,2,FALSE),0)</f>
        <v>30</v>
      </c>
      <c r="Q27" s="31"/>
      <c r="R27" s="28">
        <v>1</v>
      </c>
      <c r="S27" s="27">
        <f>IFERROR(VLOOKUP(R27,'Values Sheet '!A$2:B$25,2,FALSE),0)</f>
        <v>30</v>
      </c>
      <c r="T27" s="31">
        <v>1</v>
      </c>
      <c r="U27" s="35">
        <v>1</v>
      </c>
      <c r="V27" s="10">
        <v>1</v>
      </c>
      <c r="W27" s="10"/>
      <c r="X27" s="10">
        <v>1</v>
      </c>
      <c r="Y27" s="10">
        <v>1</v>
      </c>
      <c r="Z27" s="22">
        <f t="shared" si="8"/>
        <v>120</v>
      </c>
      <c r="AA27" s="22">
        <f t="shared" si="9"/>
        <v>1</v>
      </c>
      <c r="AB27" s="20">
        <f t="shared" si="6"/>
        <v>1</v>
      </c>
      <c r="AC27" s="21">
        <f>SUM(LARGE(C27:S27,{1,2,3,4}))</f>
        <v>120</v>
      </c>
      <c r="AD27" s="27">
        <v>1</v>
      </c>
    </row>
    <row r="28" spans="1:30" x14ac:dyDescent="0.25">
      <c r="A28" s="7" t="s">
        <v>41</v>
      </c>
      <c r="B28" s="12" t="s">
        <v>42</v>
      </c>
      <c r="C28" s="15">
        <v>2</v>
      </c>
      <c r="D28" s="9">
        <f>IFERROR(VLOOKUP(C28,'Values Sheet '!A$3:B$25,2,FALSE),0)</f>
        <v>25</v>
      </c>
      <c r="E28" s="31"/>
      <c r="F28" s="36"/>
      <c r="G28" s="17">
        <f>IFERROR(VLOOKUP(F28,'Values Sheet '!A$2:B$25,2,FALSE),0)</f>
        <v>0</v>
      </c>
      <c r="H28" s="31"/>
      <c r="I28" s="36">
        <v>1</v>
      </c>
      <c r="J28" s="17">
        <f>IFERROR(VLOOKUP(I28,'Values Sheet '!A$2:B$25,2,FALSE),0)</f>
        <v>30</v>
      </c>
      <c r="K28" s="31">
        <v>1</v>
      </c>
      <c r="L28" s="36">
        <v>2</v>
      </c>
      <c r="M28" s="17">
        <f>IFERROR(VLOOKUP(L28,'Values Sheet '!A$2:B$25,2,FALSE),0)</f>
        <v>25</v>
      </c>
      <c r="N28" s="31">
        <v>1</v>
      </c>
      <c r="O28" s="36">
        <v>2</v>
      </c>
      <c r="P28" s="17">
        <f>IFERROR(VLOOKUP(O28,'Values Sheet '!A$2:B$25,2,FALSE),0)</f>
        <v>25</v>
      </c>
      <c r="Q28" s="31">
        <v>1</v>
      </c>
      <c r="R28" s="28"/>
      <c r="S28" s="27">
        <f>IFERROR(VLOOKUP(R28,'Values Sheet '!A$2:B$25,2,FALSE),0)</f>
        <v>0</v>
      </c>
      <c r="T28" s="31"/>
      <c r="U28" s="35">
        <v>1</v>
      </c>
      <c r="V28" s="10">
        <v>1</v>
      </c>
      <c r="W28" s="10"/>
      <c r="X28" s="10">
        <v>1</v>
      </c>
      <c r="Y28" s="10">
        <v>1</v>
      </c>
      <c r="Z28" s="22">
        <f t="shared" si="8"/>
        <v>105</v>
      </c>
      <c r="AA28" s="22">
        <f t="shared" si="9"/>
        <v>1</v>
      </c>
      <c r="AB28" s="20">
        <f t="shared" si="6"/>
        <v>1</v>
      </c>
      <c r="AC28" s="21">
        <f>SUM(LARGE(C28:S28,{1,2,3,4}))</f>
        <v>105</v>
      </c>
      <c r="AD28" s="27">
        <v>2</v>
      </c>
    </row>
    <row r="29" spans="1:30" x14ac:dyDescent="0.25">
      <c r="A29" s="7"/>
      <c r="B29" s="12"/>
      <c r="C29" s="15"/>
      <c r="D29" s="9">
        <f>IFERROR(VLOOKUP(C29,'Values Sheet '!A$3:B$25,2,FALSE),0)</f>
        <v>0</v>
      </c>
      <c r="E29" s="31"/>
      <c r="F29" s="36"/>
      <c r="G29" s="17">
        <f>IFERROR(VLOOKUP(F29,'Values Sheet '!A$2:B$25,2,FALSE),0)</f>
        <v>0</v>
      </c>
      <c r="H29" s="31"/>
      <c r="I29" s="36"/>
      <c r="J29" s="17">
        <f>IFERROR(VLOOKUP(I29,'Values Sheet '!A$2:B$25,2,FALSE),0)</f>
        <v>0</v>
      </c>
      <c r="K29" s="31"/>
      <c r="L29" s="36"/>
      <c r="M29" s="17">
        <f>IFERROR(VLOOKUP(L29,'Values Sheet '!A$2:B$25,2,FALSE),0)</f>
        <v>0</v>
      </c>
      <c r="N29" s="31"/>
      <c r="O29" s="36"/>
      <c r="P29" s="17">
        <f>IFERROR(VLOOKUP(O29,'Values Sheet '!A$2:B$25,2,FALSE),0)</f>
        <v>0</v>
      </c>
      <c r="Q29" s="31"/>
      <c r="R29" s="28"/>
      <c r="S29" s="27">
        <f>IFERROR(VLOOKUP(R29,'Values Sheet '!A$2:B$25,2,FALSE),0)</f>
        <v>0</v>
      </c>
      <c r="T29" s="31"/>
      <c r="U29" s="35"/>
      <c r="V29" s="10"/>
      <c r="W29" s="10"/>
      <c r="X29" s="10"/>
      <c r="Y29" s="10"/>
      <c r="Z29" s="22">
        <f t="shared" si="8"/>
        <v>0</v>
      </c>
      <c r="AA29" s="22">
        <f t="shared" si="9"/>
        <v>0</v>
      </c>
      <c r="AB29" s="20">
        <f t="shared" si="6"/>
        <v>0</v>
      </c>
      <c r="AC29" s="21">
        <f>SUM(LARGE(C29:S29,{1,2,3,4}))</f>
        <v>0</v>
      </c>
      <c r="AD29" s="27"/>
    </row>
    <row r="30" spans="1:30" x14ac:dyDescent="0.25">
      <c r="A30" s="7" t="s">
        <v>171</v>
      </c>
      <c r="B30" s="12" t="s">
        <v>43</v>
      </c>
      <c r="C30" s="15"/>
      <c r="D30" s="9">
        <f>IFERROR(VLOOKUP(C30,'Values Sheet '!A$3:B$25,2,FALSE),0)</f>
        <v>0</v>
      </c>
      <c r="E30" s="31"/>
      <c r="F30" s="36">
        <v>1</v>
      </c>
      <c r="G30" s="17">
        <f>IFERROR(VLOOKUP(F30,'Values Sheet '!A$2:B$25,2,FALSE),0)</f>
        <v>30</v>
      </c>
      <c r="H30" s="31"/>
      <c r="I30" s="36">
        <v>1</v>
      </c>
      <c r="J30" s="17">
        <f>IFERROR(VLOOKUP(I30,'Values Sheet '!A$2:B$25,2,FALSE),0)</f>
        <v>30</v>
      </c>
      <c r="K30" s="31"/>
      <c r="L30" s="36">
        <v>1</v>
      </c>
      <c r="M30" s="17">
        <f>IFERROR(VLOOKUP(L30,'Values Sheet '!A$2:B$25,2,FALSE),0)</f>
        <v>30</v>
      </c>
      <c r="N30" s="31">
        <v>1</v>
      </c>
      <c r="O30" s="36">
        <v>1</v>
      </c>
      <c r="P30" s="17">
        <f>IFERROR(VLOOKUP(O30,'Values Sheet '!A$2:B$25,2,FALSE),0)</f>
        <v>30</v>
      </c>
      <c r="Q30" s="31"/>
      <c r="R30" s="28"/>
      <c r="S30" s="27">
        <f>IFERROR(VLOOKUP(R30,'Values Sheet '!A$2:B$25,2,FALSE),0)</f>
        <v>0</v>
      </c>
      <c r="T30" s="31">
        <v>1</v>
      </c>
      <c r="U30" s="35">
        <v>1</v>
      </c>
      <c r="V30" s="10">
        <v>1</v>
      </c>
      <c r="W30" s="10"/>
      <c r="X30" s="10"/>
      <c r="Y30" s="10">
        <v>1</v>
      </c>
      <c r="Z30" s="22">
        <f t="shared" si="8"/>
        <v>120</v>
      </c>
      <c r="AA30" s="22">
        <f t="shared" si="9"/>
        <v>1</v>
      </c>
      <c r="AB30" s="20">
        <f t="shared" ref="AB30" si="11">IF(AND((V30+W30)&gt;0,(Y30+X30)&gt;0),1,0)</f>
        <v>1</v>
      </c>
      <c r="AC30" s="21">
        <f>SUM(LARGE(C30:S30,{1,2,3,4}))</f>
        <v>120</v>
      </c>
      <c r="AD30" s="27">
        <v>1</v>
      </c>
    </row>
    <row r="31" spans="1:30" x14ac:dyDescent="0.25">
      <c r="C31" s="8"/>
      <c r="D31" s="8"/>
    </row>
    <row r="32" spans="1:30" x14ac:dyDescent="0.25">
      <c r="AC32">
        <v>22</v>
      </c>
      <c r="AD32" t="s">
        <v>157</v>
      </c>
    </row>
    <row r="33" spans="29:30" x14ac:dyDescent="0.25">
      <c r="AC33">
        <f>4*30</f>
        <v>120</v>
      </c>
      <c r="AD33" t="s">
        <v>156</v>
      </c>
    </row>
  </sheetData>
  <sortState ref="A3:AD9">
    <sortCondition ref="AD3:AD9"/>
  </sortState>
  <mergeCells count="13">
    <mergeCell ref="AD1:AD2"/>
    <mergeCell ref="O1:Q1"/>
    <mergeCell ref="R1:T1"/>
    <mergeCell ref="U1:U2"/>
    <mergeCell ref="V1:Y1"/>
    <mergeCell ref="AA1:AB1"/>
    <mergeCell ref="AC1:AC2"/>
    <mergeCell ref="L1:N1"/>
    <mergeCell ref="A1:A2"/>
    <mergeCell ref="B1:B2"/>
    <mergeCell ref="C1:E1"/>
    <mergeCell ref="F1:H1"/>
    <mergeCell ref="I1:K1"/>
  </mergeCells>
  <printOptions headings="1"/>
  <pageMargins left="0.25" right="0.25" top="0.75" bottom="0.75" header="0.3" footer="0.3"/>
  <pageSetup scale="7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'Values Sheet '!$G$2:$G$99</xm:f>
          </x14:formula1>
          <xm:sqref>A3:A30</xm:sqref>
        </x14:dataValidation>
        <x14:dataValidation type="list" allowBlank="1" showInputMessage="1" showErrorMessage="1">
          <x14:formula1>
            <xm:f>'Values Sheet '!$E$2:$E$11</xm:f>
          </x14:formula1>
          <xm:sqref>B3:B30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6"/>
  <sheetViews>
    <sheetView tabSelected="1" workbookViewId="0">
      <selection activeCell="G94" sqref="G94"/>
    </sheetView>
  </sheetViews>
  <sheetFormatPr defaultRowHeight="15" x14ac:dyDescent="0.25"/>
  <cols>
    <col min="1" max="2" width="19.85546875" bestFit="1" customWidth="1"/>
    <col min="13" max="13" width="9.140625" style="43"/>
  </cols>
  <sheetData>
    <row r="1" spans="1:13" x14ac:dyDescent="0.25">
      <c r="A1" s="55" t="s">
        <v>0</v>
      </c>
      <c r="B1" s="57" t="s">
        <v>12</v>
      </c>
      <c r="C1" s="27" t="s">
        <v>158</v>
      </c>
      <c r="D1" s="27" t="s">
        <v>159</v>
      </c>
      <c r="E1" s="27" t="s">
        <v>160</v>
      </c>
      <c r="F1" s="27" t="s">
        <v>161</v>
      </c>
      <c r="G1" s="27" t="s">
        <v>162</v>
      </c>
      <c r="H1" s="27" t="s">
        <v>163</v>
      </c>
      <c r="I1" s="27" t="s">
        <v>168</v>
      </c>
      <c r="J1" s="60" t="s">
        <v>167</v>
      </c>
      <c r="K1" s="60"/>
      <c r="L1" s="44" t="s">
        <v>169</v>
      </c>
      <c r="M1" s="44" t="s">
        <v>170</v>
      </c>
    </row>
    <row r="2" spans="1:13" x14ac:dyDescent="0.25">
      <c r="A2" s="56"/>
      <c r="B2" s="57"/>
      <c r="C2" s="27" t="s">
        <v>2</v>
      </c>
      <c r="D2" s="27" t="s">
        <v>2</v>
      </c>
      <c r="E2" s="27" t="s">
        <v>2</v>
      </c>
      <c r="F2" s="27" t="s">
        <v>2</v>
      </c>
      <c r="G2" s="27" t="s">
        <v>2</v>
      </c>
      <c r="H2" s="27" t="s">
        <v>2</v>
      </c>
      <c r="I2" s="27" t="s">
        <v>164</v>
      </c>
      <c r="J2" s="27" t="s">
        <v>165</v>
      </c>
      <c r="K2" s="27" t="s">
        <v>166</v>
      </c>
      <c r="L2" s="17" t="s">
        <v>2</v>
      </c>
      <c r="M2" s="17" t="s">
        <v>93</v>
      </c>
    </row>
    <row r="3" spans="1:13" hidden="1" x14ac:dyDescent="0.25">
      <c r="A3" s="7" t="s">
        <v>127</v>
      </c>
      <c r="B3" s="11" t="s">
        <v>13</v>
      </c>
      <c r="C3" s="27">
        <v>30</v>
      </c>
      <c r="D3" s="27">
        <v>0</v>
      </c>
      <c r="E3" s="27">
        <v>0</v>
      </c>
      <c r="F3" s="27">
        <v>30</v>
      </c>
      <c r="G3" s="27">
        <v>0</v>
      </c>
      <c r="H3" s="27">
        <v>0</v>
      </c>
      <c r="I3" s="27"/>
      <c r="J3" s="27">
        <v>0</v>
      </c>
      <c r="K3" s="27">
        <v>0</v>
      </c>
      <c r="L3" s="27">
        <f>SUM(LARGE(C3:H3,{1,2,3,4}))*J3*K3*I3</f>
        <v>0</v>
      </c>
      <c r="M3" s="27">
        <f>RANK(L3,L$3:L$7)</f>
        <v>1</v>
      </c>
    </row>
    <row r="4" spans="1:13" hidden="1" x14ac:dyDescent="0.25">
      <c r="A4" s="7" t="s">
        <v>128</v>
      </c>
      <c r="B4" s="12" t="s">
        <v>13</v>
      </c>
      <c r="C4" s="27">
        <v>0</v>
      </c>
      <c r="D4" s="27">
        <v>30</v>
      </c>
      <c r="E4" s="27">
        <v>0</v>
      </c>
      <c r="F4" s="27">
        <v>0</v>
      </c>
      <c r="G4" s="27">
        <v>0</v>
      </c>
      <c r="H4" s="27">
        <v>0</v>
      </c>
      <c r="I4" s="27"/>
      <c r="J4" s="27">
        <v>0</v>
      </c>
      <c r="K4" s="27">
        <v>0</v>
      </c>
      <c r="L4" s="27">
        <f>SUM(LARGE(C4:H4,{1,2,3,4}))*J4*K4*I4</f>
        <v>0</v>
      </c>
      <c r="M4" s="27">
        <f>RANK(L4,L$3:L$7)</f>
        <v>1</v>
      </c>
    </row>
    <row r="5" spans="1:13" hidden="1" x14ac:dyDescent="0.25">
      <c r="A5" s="7" t="s">
        <v>126</v>
      </c>
      <c r="B5" s="12" t="s">
        <v>13</v>
      </c>
      <c r="C5" s="27">
        <v>0</v>
      </c>
      <c r="D5" s="27">
        <v>25</v>
      </c>
      <c r="E5" s="27">
        <v>0</v>
      </c>
      <c r="F5" s="27">
        <v>0</v>
      </c>
      <c r="G5" s="27">
        <v>0</v>
      </c>
      <c r="H5" s="27">
        <v>0</v>
      </c>
      <c r="I5" s="27"/>
      <c r="J5" s="27">
        <v>0</v>
      </c>
      <c r="K5" s="27">
        <v>0</v>
      </c>
      <c r="L5" s="27">
        <f>SUM(LARGE(C5:H5,{1,2,3,4}))*J5*K5*I5</f>
        <v>0</v>
      </c>
      <c r="M5" s="27">
        <f>RANK(L5,L$3:L$7)</f>
        <v>1</v>
      </c>
    </row>
    <row r="6" spans="1:13" hidden="1" x14ac:dyDescent="0.25">
      <c r="A6" s="7" t="s">
        <v>46</v>
      </c>
      <c r="B6" s="12" t="s">
        <v>13</v>
      </c>
      <c r="C6" s="27">
        <v>0</v>
      </c>
      <c r="D6" s="27">
        <v>0</v>
      </c>
      <c r="E6" s="27">
        <v>0</v>
      </c>
      <c r="F6" s="27">
        <v>0</v>
      </c>
      <c r="G6" s="27">
        <v>0</v>
      </c>
      <c r="H6" s="27">
        <v>20</v>
      </c>
      <c r="I6" s="27">
        <v>1</v>
      </c>
      <c r="J6" s="27">
        <v>0</v>
      </c>
      <c r="K6" s="27">
        <v>0</v>
      </c>
      <c r="L6" s="27">
        <f>SUM(LARGE(C6:H6,{1,2,3,4}))*J6*K6*I6</f>
        <v>0</v>
      </c>
      <c r="M6" s="27">
        <f>RANK(L6,L$3:L$7)</f>
        <v>1</v>
      </c>
    </row>
    <row r="7" spans="1:13" hidden="1" x14ac:dyDescent="0.25">
      <c r="A7" s="7" t="s">
        <v>147</v>
      </c>
      <c r="B7" s="12" t="s">
        <v>13</v>
      </c>
      <c r="C7" s="27">
        <v>0</v>
      </c>
      <c r="D7" s="27">
        <v>0</v>
      </c>
      <c r="E7" s="27">
        <v>0</v>
      </c>
      <c r="F7" s="27">
        <v>0</v>
      </c>
      <c r="G7" s="27">
        <v>0</v>
      </c>
      <c r="H7" s="27">
        <v>0</v>
      </c>
      <c r="I7" s="27">
        <v>1</v>
      </c>
      <c r="J7" s="27">
        <v>0</v>
      </c>
      <c r="K7" s="27">
        <v>0</v>
      </c>
      <c r="L7" s="27">
        <f>SUM(LARGE(C7:H7,{1,2,3,4}))*J7*K7*I7</f>
        <v>0</v>
      </c>
      <c r="M7" s="27">
        <f>RANK(L7,L$3:L$7)</f>
        <v>1</v>
      </c>
    </row>
    <row r="8" spans="1:13" hidden="1" x14ac:dyDescent="0.25">
      <c r="A8" s="7" t="s">
        <v>153</v>
      </c>
      <c r="B8" s="12" t="s">
        <v>13</v>
      </c>
      <c r="C8" s="27"/>
      <c r="D8" s="27"/>
      <c r="E8" s="27"/>
      <c r="F8" s="27"/>
      <c r="G8" s="27">
        <v>25</v>
      </c>
      <c r="H8" s="27">
        <v>25</v>
      </c>
      <c r="I8" s="27"/>
      <c r="J8" s="27">
        <v>0</v>
      </c>
      <c r="K8" s="27">
        <v>0</v>
      </c>
      <c r="L8" s="27" t="e">
        <f>SUM(LARGE(C8:H8,{1,2,3,4}))*J8*K8*I8</f>
        <v>#NUM!</v>
      </c>
      <c r="M8" s="27"/>
    </row>
    <row r="9" spans="1:13" hidden="1" x14ac:dyDescent="0.25">
      <c r="A9" s="7" t="s">
        <v>154</v>
      </c>
      <c r="B9" s="12" t="s">
        <v>13</v>
      </c>
      <c r="C9" s="27"/>
      <c r="D9" s="27"/>
      <c r="E9" s="27"/>
      <c r="F9" s="27"/>
      <c r="G9" s="27">
        <v>30</v>
      </c>
      <c r="H9" s="27">
        <v>30</v>
      </c>
      <c r="I9" s="27"/>
      <c r="J9" s="27">
        <v>0</v>
      </c>
      <c r="K9" s="27">
        <v>0</v>
      </c>
      <c r="L9" s="27" t="e">
        <f>SUM(LARGE(C9:H9,{1,2,3,4}))*J9*K9*I9</f>
        <v>#NUM!</v>
      </c>
      <c r="M9" s="27"/>
    </row>
    <row r="10" spans="1:13" hidden="1" x14ac:dyDescent="0.25">
      <c r="A10" s="7"/>
      <c r="B10" s="12"/>
      <c r="C10" s="27">
        <v>0</v>
      </c>
      <c r="D10" s="27">
        <v>0</v>
      </c>
      <c r="E10" s="27">
        <v>0</v>
      </c>
      <c r="F10" s="27">
        <v>0</v>
      </c>
      <c r="G10" s="27">
        <v>0</v>
      </c>
      <c r="H10" s="27">
        <v>0</v>
      </c>
      <c r="I10" s="27"/>
      <c r="J10" s="27">
        <v>0</v>
      </c>
      <c r="K10" s="27">
        <v>0</v>
      </c>
      <c r="L10" s="27">
        <f>SUM(LARGE(C10:H10,{1,2,3,4}))*J10*K10*I10</f>
        <v>0</v>
      </c>
      <c r="M10" s="27"/>
    </row>
    <row r="11" spans="1:13" hidden="1" x14ac:dyDescent="0.25">
      <c r="A11" s="7" t="s">
        <v>139</v>
      </c>
      <c r="B11" s="12" t="s">
        <v>23</v>
      </c>
      <c r="C11" s="27">
        <v>0</v>
      </c>
      <c r="D11" s="27">
        <v>0</v>
      </c>
      <c r="E11" s="27">
        <v>0</v>
      </c>
      <c r="F11" s="27">
        <v>0</v>
      </c>
      <c r="G11" s="27">
        <v>0</v>
      </c>
      <c r="H11" s="27">
        <v>0</v>
      </c>
      <c r="I11" s="27"/>
      <c r="J11" s="27">
        <v>0</v>
      </c>
      <c r="K11" s="27">
        <v>0</v>
      </c>
      <c r="L11" s="27">
        <f>SUM(LARGE(C11:H11,{1,2,3,4}))*J11*K11*I11</f>
        <v>0</v>
      </c>
      <c r="M11" s="27">
        <f t="shared" ref="M11:M29" si="0">RANK(L11,L$11:L$29)</f>
        <v>9</v>
      </c>
    </row>
    <row r="12" spans="1:13" hidden="1" x14ac:dyDescent="0.25">
      <c r="A12" s="7" t="s">
        <v>150</v>
      </c>
      <c r="B12" s="12" t="s">
        <v>23</v>
      </c>
      <c r="C12" s="27">
        <v>0</v>
      </c>
      <c r="D12" s="27">
        <v>0</v>
      </c>
      <c r="E12" s="27">
        <v>0</v>
      </c>
      <c r="F12" s="27">
        <v>0</v>
      </c>
      <c r="G12" s="27">
        <v>0</v>
      </c>
      <c r="H12" s="27">
        <v>25</v>
      </c>
      <c r="I12" s="27">
        <v>1</v>
      </c>
      <c r="J12" s="27">
        <v>0</v>
      </c>
      <c r="K12" s="27">
        <v>0</v>
      </c>
      <c r="L12" s="27">
        <f>SUM(LARGE(C12:H12,{1,2,3,4}))*J12*K12*I12</f>
        <v>0</v>
      </c>
      <c r="M12" s="27">
        <f t="shared" si="0"/>
        <v>9</v>
      </c>
    </row>
    <row r="13" spans="1:13" x14ac:dyDescent="0.25">
      <c r="A13" s="7" t="s">
        <v>62</v>
      </c>
      <c r="B13" s="12" t="s">
        <v>23</v>
      </c>
      <c r="C13" s="27">
        <v>0</v>
      </c>
      <c r="D13" s="27">
        <v>30</v>
      </c>
      <c r="E13" s="27">
        <v>20</v>
      </c>
      <c r="F13" s="27">
        <v>30</v>
      </c>
      <c r="G13" s="27">
        <v>30</v>
      </c>
      <c r="H13" s="27">
        <v>0</v>
      </c>
      <c r="I13" s="27">
        <v>1</v>
      </c>
      <c r="J13" s="27">
        <v>1</v>
      </c>
      <c r="K13" s="27">
        <v>1</v>
      </c>
      <c r="L13" s="27">
        <f>SUM(LARGE(C13:H13,{1,2,3,4}))*J13*K13*I13</f>
        <v>110</v>
      </c>
      <c r="M13" s="27">
        <f t="shared" ref="M13:M25" si="1">RANK(L13,L$11:L$29)</f>
        <v>1</v>
      </c>
    </row>
    <row r="14" spans="1:13" hidden="1" x14ac:dyDescent="0.25">
      <c r="A14" s="7" t="s">
        <v>132</v>
      </c>
      <c r="B14" s="12" t="s">
        <v>23</v>
      </c>
      <c r="C14" s="27">
        <v>18</v>
      </c>
      <c r="D14" s="27">
        <v>14</v>
      </c>
      <c r="E14" s="27">
        <v>16</v>
      </c>
      <c r="F14" s="27">
        <v>16</v>
      </c>
      <c r="G14" s="27">
        <v>0</v>
      </c>
      <c r="H14" s="27">
        <v>0</v>
      </c>
      <c r="I14" s="27"/>
      <c r="J14" s="27">
        <v>0</v>
      </c>
      <c r="K14" s="27">
        <v>0</v>
      </c>
      <c r="L14" s="27">
        <f>SUM(LARGE(C14:H14,{1,2,3,4}))*J14*K14*I14</f>
        <v>0</v>
      </c>
      <c r="M14" s="27">
        <f t="shared" si="1"/>
        <v>9</v>
      </c>
    </row>
    <row r="15" spans="1:13" x14ac:dyDescent="0.25">
      <c r="A15" s="7" t="s">
        <v>16</v>
      </c>
      <c r="B15" s="12" t="s">
        <v>23</v>
      </c>
      <c r="C15" s="27">
        <v>25</v>
      </c>
      <c r="D15" s="27">
        <v>25</v>
      </c>
      <c r="E15" s="27">
        <v>13</v>
      </c>
      <c r="F15" s="27">
        <v>15</v>
      </c>
      <c r="G15" s="27">
        <v>25</v>
      </c>
      <c r="H15" s="27">
        <v>0</v>
      </c>
      <c r="I15" s="27">
        <v>1</v>
      </c>
      <c r="J15" s="27">
        <v>1</v>
      </c>
      <c r="K15" s="27">
        <v>1</v>
      </c>
      <c r="L15" s="27">
        <f>SUM(LARGE(C15:H15,{1,2,3,4}))*J15*K15*I15</f>
        <v>90</v>
      </c>
      <c r="M15" s="27">
        <f t="shared" si="1"/>
        <v>2</v>
      </c>
    </row>
    <row r="16" spans="1:13" x14ac:dyDescent="0.25">
      <c r="A16" s="7" t="s">
        <v>17</v>
      </c>
      <c r="B16" s="12" t="s">
        <v>23</v>
      </c>
      <c r="C16" s="27">
        <v>30</v>
      </c>
      <c r="D16" s="27">
        <v>0</v>
      </c>
      <c r="E16" s="27">
        <v>11</v>
      </c>
      <c r="F16" s="27">
        <v>13</v>
      </c>
      <c r="G16" s="27">
        <v>20</v>
      </c>
      <c r="H16" s="27">
        <v>18</v>
      </c>
      <c r="I16" s="27">
        <v>1</v>
      </c>
      <c r="J16" s="27">
        <v>1</v>
      </c>
      <c r="K16" s="27">
        <v>1</v>
      </c>
      <c r="L16" s="27">
        <f>SUM(LARGE(C16:H16,{1,2,3,4}))*J16*K16*I16</f>
        <v>81</v>
      </c>
      <c r="M16" s="27">
        <f t="shared" si="1"/>
        <v>3</v>
      </c>
    </row>
    <row r="17" spans="1:13" x14ac:dyDescent="0.25">
      <c r="A17" s="7" t="s">
        <v>63</v>
      </c>
      <c r="B17" s="12" t="s">
        <v>23</v>
      </c>
      <c r="C17" s="27">
        <v>15</v>
      </c>
      <c r="D17" s="27">
        <v>15</v>
      </c>
      <c r="E17" s="27">
        <v>25</v>
      </c>
      <c r="F17" s="27">
        <v>25</v>
      </c>
      <c r="G17" s="27">
        <v>15</v>
      </c>
      <c r="H17" s="27">
        <v>0</v>
      </c>
      <c r="I17" s="27">
        <v>1</v>
      </c>
      <c r="J17" s="27">
        <v>1</v>
      </c>
      <c r="K17" s="27">
        <v>1</v>
      </c>
      <c r="L17" s="27">
        <f>SUM(LARGE(C17:H17,{1,2,3,4}))*J17*K17*I17</f>
        <v>80</v>
      </c>
      <c r="M17" s="27">
        <f t="shared" si="1"/>
        <v>4</v>
      </c>
    </row>
    <row r="18" spans="1:13" x14ac:dyDescent="0.25">
      <c r="A18" s="7" t="s">
        <v>83</v>
      </c>
      <c r="B18" s="12" t="s">
        <v>23</v>
      </c>
      <c r="C18" s="27">
        <v>0</v>
      </c>
      <c r="D18" s="27">
        <v>12</v>
      </c>
      <c r="E18" s="27">
        <v>14</v>
      </c>
      <c r="F18" s="27">
        <v>20</v>
      </c>
      <c r="G18" s="27">
        <v>18</v>
      </c>
      <c r="H18" s="27">
        <v>20</v>
      </c>
      <c r="I18" s="27">
        <v>1</v>
      </c>
      <c r="J18" s="27">
        <v>1</v>
      </c>
      <c r="K18" s="27">
        <v>1</v>
      </c>
      <c r="L18" s="27">
        <f>SUM(LARGE(C18:H18,{1,2,3,4}))*J18*K18*I18</f>
        <v>72</v>
      </c>
      <c r="M18" s="27">
        <f t="shared" si="1"/>
        <v>5</v>
      </c>
    </row>
    <row r="19" spans="1:13" hidden="1" x14ac:dyDescent="0.25">
      <c r="A19" s="7" t="s">
        <v>20</v>
      </c>
      <c r="B19" s="12" t="s">
        <v>23</v>
      </c>
      <c r="C19" s="27">
        <v>0</v>
      </c>
      <c r="D19" s="27">
        <v>20</v>
      </c>
      <c r="E19" s="27">
        <v>12</v>
      </c>
      <c r="F19" s="27">
        <v>14</v>
      </c>
      <c r="G19" s="27">
        <v>16</v>
      </c>
      <c r="H19" s="27">
        <v>15</v>
      </c>
      <c r="I19" s="27">
        <v>1</v>
      </c>
      <c r="J19" s="27">
        <v>0</v>
      </c>
      <c r="K19" s="27">
        <v>0</v>
      </c>
      <c r="L19" s="27">
        <f>SUM(LARGE(C19:H19,{1,2,3,4}))*J19*K19*I19</f>
        <v>0</v>
      </c>
      <c r="M19" s="27">
        <f t="shared" si="1"/>
        <v>9</v>
      </c>
    </row>
    <row r="20" spans="1:13" x14ac:dyDescent="0.25">
      <c r="A20" s="7" t="s">
        <v>130</v>
      </c>
      <c r="B20" s="12" t="s">
        <v>23</v>
      </c>
      <c r="C20" s="27">
        <v>20</v>
      </c>
      <c r="D20" s="27">
        <v>0</v>
      </c>
      <c r="E20" s="27">
        <v>18</v>
      </c>
      <c r="F20" s="27">
        <v>0</v>
      </c>
      <c r="G20" s="27">
        <v>14</v>
      </c>
      <c r="H20" s="27">
        <v>14</v>
      </c>
      <c r="I20" s="27">
        <v>1</v>
      </c>
      <c r="J20" s="27">
        <v>1</v>
      </c>
      <c r="K20" s="27">
        <v>1</v>
      </c>
      <c r="L20" s="27">
        <f>SUM(LARGE(C20:H20,{1,2,3,4}))*J20*K20*I20</f>
        <v>66</v>
      </c>
      <c r="M20" s="27">
        <f t="shared" si="1"/>
        <v>6</v>
      </c>
    </row>
    <row r="21" spans="1:13" x14ac:dyDescent="0.25">
      <c r="A21" s="7" t="s">
        <v>74</v>
      </c>
      <c r="B21" s="12" t="s">
        <v>23</v>
      </c>
      <c r="C21" s="27">
        <v>0</v>
      </c>
      <c r="D21" s="27">
        <v>18</v>
      </c>
      <c r="E21" s="27">
        <v>15</v>
      </c>
      <c r="F21" s="27">
        <v>12</v>
      </c>
      <c r="G21" s="27">
        <v>13</v>
      </c>
      <c r="H21" s="27">
        <v>16</v>
      </c>
      <c r="I21" s="27">
        <v>1</v>
      </c>
      <c r="J21" s="27">
        <v>1</v>
      </c>
      <c r="K21" s="27">
        <v>1</v>
      </c>
      <c r="L21" s="27">
        <f>SUM(LARGE(C21:H21,{1,2,3,4}))*J21*K21*I21</f>
        <v>62</v>
      </c>
      <c r="M21" s="27">
        <f t="shared" si="1"/>
        <v>7</v>
      </c>
    </row>
    <row r="22" spans="1:13" hidden="1" x14ac:dyDescent="0.25">
      <c r="A22" s="7" t="s">
        <v>76</v>
      </c>
      <c r="B22" s="12" t="s">
        <v>23</v>
      </c>
      <c r="C22" s="27">
        <v>14</v>
      </c>
      <c r="D22" s="27">
        <v>0</v>
      </c>
      <c r="E22" s="27">
        <v>0</v>
      </c>
      <c r="F22" s="27">
        <v>0</v>
      </c>
      <c r="G22" s="27">
        <v>0</v>
      </c>
      <c r="H22" s="27">
        <v>0</v>
      </c>
      <c r="I22" s="27">
        <v>1</v>
      </c>
      <c r="J22" s="27">
        <v>0</v>
      </c>
      <c r="K22" s="27">
        <v>0</v>
      </c>
      <c r="L22" s="27">
        <f>SUM(LARGE(C22:H22,{1,2,3,4}))*J22*K22*I22</f>
        <v>0</v>
      </c>
      <c r="M22" s="27">
        <f t="shared" si="1"/>
        <v>9</v>
      </c>
    </row>
    <row r="23" spans="1:13" hidden="1" x14ac:dyDescent="0.25">
      <c r="A23" s="7" t="s">
        <v>131</v>
      </c>
      <c r="B23" s="12" t="s">
        <v>23</v>
      </c>
      <c r="C23" s="27">
        <v>13</v>
      </c>
      <c r="D23" s="27">
        <v>0</v>
      </c>
      <c r="E23" s="27">
        <v>0</v>
      </c>
      <c r="F23" s="27">
        <v>0</v>
      </c>
      <c r="G23" s="27">
        <v>0</v>
      </c>
      <c r="H23" s="27">
        <v>0</v>
      </c>
      <c r="I23" s="27"/>
      <c r="J23" s="27">
        <v>0</v>
      </c>
      <c r="K23" s="27">
        <v>0</v>
      </c>
      <c r="L23" s="27">
        <f>SUM(LARGE(C23:H23,{1,2,3,4}))*J23*K23*I23</f>
        <v>0</v>
      </c>
      <c r="M23" s="27">
        <f t="shared" si="1"/>
        <v>9</v>
      </c>
    </row>
    <row r="24" spans="1:13" hidden="1" x14ac:dyDescent="0.25">
      <c r="A24" s="7" t="s">
        <v>22</v>
      </c>
      <c r="B24" s="12" t="s">
        <v>23</v>
      </c>
      <c r="C24" s="27">
        <v>0</v>
      </c>
      <c r="D24" s="27">
        <v>13</v>
      </c>
      <c r="E24" s="27">
        <v>0</v>
      </c>
      <c r="F24" s="27">
        <v>0</v>
      </c>
      <c r="G24" s="27">
        <v>0</v>
      </c>
      <c r="H24" s="27">
        <v>0</v>
      </c>
      <c r="I24" s="27"/>
      <c r="J24" s="27">
        <v>1</v>
      </c>
      <c r="K24" s="27">
        <v>0</v>
      </c>
      <c r="L24" s="27">
        <f>SUM(LARGE(C24:H24,{1,2,3,4}))*J24*K24*I24</f>
        <v>0</v>
      </c>
      <c r="M24" s="27">
        <f t="shared" si="1"/>
        <v>9</v>
      </c>
    </row>
    <row r="25" spans="1:13" x14ac:dyDescent="0.25">
      <c r="A25" s="7" t="s">
        <v>8</v>
      </c>
      <c r="B25" s="12" t="s">
        <v>23</v>
      </c>
      <c r="C25" s="27">
        <v>0</v>
      </c>
      <c r="D25" s="27">
        <v>16</v>
      </c>
      <c r="E25" s="27">
        <v>10</v>
      </c>
      <c r="F25" s="27">
        <v>9</v>
      </c>
      <c r="G25" s="27">
        <v>12</v>
      </c>
      <c r="H25" s="27">
        <v>0</v>
      </c>
      <c r="I25" s="27">
        <v>1</v>
      </c>
      <c r="J25" s="27">
        <v>1</v>
      </c>
      <c r="K25" s="27">
        <v>1</v>
      </c>
      <c r="L25" s="27">
        <f>SUM(LARGE(C25:H25,{1,2,3,4}))*J25*K25*I25</f>
        <v>47</v>
      </c>
      <c r="M25" s="27">
        <f t="shared" si="1"/>
        <v>8</v>
      </c>
    </row>
    <row r="26" spans="1:13" hidden="1" x14ac:dyDescent="0.25">
      <c r="A26" s="7" t="s">
        <v>5</v>
      </c>
      <c r="B26" s="12" t="s">
        <v>23</v>
      </c>
      <c r="C26" s="27">
        <v>0</v>
      </c>
      <c r="D26" s="27">
        <v>11</v>
      </c>
      <c r="E26" s="27">
        <v>0</v>
      </c>
      <c r="F26" s="27">
        <v>0</v>
      </c>
      <c r="G26" s="27">
        <v>0</v>
      </c>
      <c r="H26" s="27">
        <v>0</v>
      </c>
      <c r="I26" s="27">
        <v>1</v>
      </c>
      <c r="J26" s="27">
        <v>0</v>
      </c>
      <c r="K26" s="27">
        <v>0</v>
      </c>
      <c r="L26" s="27">
        <f>SUM(LARGE(C26:H26,{1,2,3,4}))*J26*K26*I26</f>
        <v>0</v>
      </c>
      <c r="M26" s="27">
        <f t="shared" si="0"/>
        <v>9</v>
      </c>
    </row>
    <row r="27" spans="1:13" hidden="1" x14ac:dyDescent="0.25">
      <c r="A27" s="7" t="s">
        <v>75</v>
      </c>
      <c r="B27" s="12" t="s">
        <v>23</v>
      </c>
      <c r="C27" s="27">
        <v>0</v>
      </c>
      <c r="D27" s="27">
        <v>9</v>
      </c>
      <c r="E27" s="27">
        <v>0</v>
      </c>
      <c r="F27" s="27">
        <v>10</v>
      </c>
      <c r="G27" s="27">
        <v>0</v>
      </c>
      <c r="H27" s="27">
        <v>0</v>
      </c>
      <c r="I27" s="27"/>
      <c r="J27" s="27">
        <v>0</v>
      </c>
      <c r="K27" s="27">
        <v>0</v>
      </c>
      <c r="L27" s="27">
        <f>SUM(LARGE(C27:H27,{1,2,3,4}))*J27*K27*I27</f>
        <v>0</v>
      </c>
      <c r="M27" s="27">
        <f t="shared" si="0"/>
        <v>9</v>
      </c>
    </row>
    <row r="28" spans="1:13" hidden="1" x14ac:dyDescent="0.25">
      <c r="A28" s="7" t="s">
        <v>126</v>
      </c>
      <c r="B28" s="12" t="s">
        <v>23</v>
      </c>
      <c r="C28" s="27">
        <v>0</v>
      </c>
      <c r="D28" s="27">
        <v>8</v>
      </c>
      <c r="E28" s="27">
        <v>0</v>
      </c>
      <c r="F28" s="27">
        <v>11</v>
      </c>
      <c r="G28" s="27">
        <v>0</v>
      </c>
      <c r="H28" s="27">
        <v>0</v>
      </c>
      <c r="I28" s="27"/>
      <c r="J28" s="27">
        <v>0</v>
      </c>
      <c r="K28" s="27">
        <v>0</v>
      </c>
      <c r="L28" s="27">
        <f>SUM(LARGE(C28:H28,{1,2,3,4}))*J28*K28*I28</f>
        <v>0</v>
      </c>
      <c r="M28" s="27">
        <f t="shared" si="0"/>
        <v>9</v>
      </c>
    </row>
    <row r="29" spans="1:13" hidden="1" x14ac:dyDescent="0.25">
      <c r="A29" s="7" t="s">
        <v>129</v>
      </c>
      <c r="B29" s="12" t="s">
        <v>23</v>
      </c>
      <c r="C29" s="27">
        <v>16</v>
      </c>
      <c r="D29" s="27">
        <v>10</v>
      </c>
      <c r="E29" s="27">
        <v>30</v>
      </c>
      <c r="F29" s="27">
        <v>18</v>
      </c>
      <c r="G29" s="27">
        <v>0</v>
      </c>
      <c r="H29" s="27">
        <v>30</v>
      </c>
      <c r="I29" s="27">
        <v>1</v>
      </c>
      <c r="J29" s="27">
        <v>0</v>
      </c>
      <c r="K29" s="27">
        <v>0</v>
      </c>
      <c r="L29" s="27">
        <f>SUM(LARGE(C29:H29,{1,2,3,4}))*J29*K29*I29</f>
        <v>0</v>
      </c>
      <c r="M29" s="27">
        <f t="shared" si="0"/>
        <v>9</v>
      </c>
    </row>
    <row r="30" spans="1:13" x14ac:dyDescent="0.25">
      <c r="A30" s="7"/>
      <c r="B30" s="12"/>
      <c r="C30" s="27"/>
      <c r="D30" s="27"/>
      <c r="E30" s="27"/>
      <c r="F30" s="27"/>
      <c r="G30" s="27"/>
      <c r="H30" s="27"/>
      <c r="I30" s="27"/>
      <c r="J30" s="27"/>
      <c r="K30" s="27"/>
      <c r="L30" s="27"/>
      <c r="M30" s="41"/>
    </row>
    <row r="31" spans="1:13" hidden="1" x14ac:dyDescent="0.25">
      <c r="A31" s="7" t="s">
        <v>129</v>
      </c>
      <c r="B31" s="12" t="s">
        <v>26</v>
      </c>
      <c r="C31" s="27">
        <v>0</v>
      </c>
      <c r="D31" s="27">
        <v>0</v>
      </c>
      <c r="E31" s="27">
        <v>0</v>
      </c>
      <c r="F31" s="27">
        <v>0</v>
      </c>
      <c r="G31" s="27">
        <v>20</v>
      </c>
      <c r="H31" s="27">
        <v>0</v>
      </c>
      <c r="I31" s="27">
        <v>1</v>
      </c>
      <c r="J31" s="27">
        <v>0</v>
      </c>
      <c r="K31" s="27">
        <v>0</v>
      </c>
      <c r="L31" s="27">
        <f>SUM(LARGE(C31:H31,{1,2,3,4}))*J31*K31*I31</f>
        <v>0</v>
      </c>
      <c r="M31" s="41">
        <f t="shared" ref="M31:M38" si="2">RANK(L31,L$31:L$44)</f>
        <v>6</v>
      </c>
    </row>
    <row r="32" spans="1:13" x14ac:dyDescent="0.25">
      <c r="A32" s="7" t="s">
        <v>84</v>
      </c>
      <c r="B32" s="12" t="s">
        <v>26</v>
      </c>
      <c r="C32" s="27">
        <v>30</v>
      </c>
      <c r="D32" s="27">
        <v>0</v>
      </c>
      <c r="E32" s="27">
        <v>25</v>
      </c>
      <c r="F32" s="27">
        <v>30</v>
      </c>
      <c r="G32" s="27">
        <v>30</v>
      </c>
      <c r="H32" s="27">
        <v>30</v>
      </c>
      <c r="I32" s="27">
        <v>1</v>
      </c>
      <c r="J32" s="27">
        <v>1</v>
      </c>
      <c r="K32" s="27">
        <v>1</v>
      </c>
      <c r="L32" s="27">
        <f>SUM(LARGE(C32:H32,{1,2,3,4}))*J32*K32*I32</f>
        <v>120</v>
      </c>
      <c r="M32" s="41">
        <f t="shared" si="2"/>
        <v>1</v>
      </c>
    </row>
    <row r="33" spans="1:13" hidden="1" x14ac:dyDescent="0.25">
      <c r="A33" s="7" t="s">
        <v>144</v>
      </c>
      <c r="B33" s="12" t="s">
        <v>26</v>
      </c>
      <c r="C33" s="27">
        <v>16</v>
      </c>
      <c r="D33" s="27">
        <v>15</v>
      </c>
      <c r="E33" s="27">
        <v>13</v>
      </c>
      <c r="F33" s="27">
        <v>0</v>
      </c>
      <c r="G33" s="27">
        <v>0</v>
      </c>
      <c r="H33" s="27">
        <v>0</v>
      </c>
      <c r="I33" s="27">
        <v>1</v>
      </c>
      <c r="J33" s="27">
        <v>1</v>
      </c>
      <c r="K33" s="27">
        <v>0</v>
      </c>
      <c r="L33" s="27">
        <f>SUM(LARGE(C33:H33,{1,2,3,4}))*J33*K33*I33</f>
        <v>0</v>
      </c>
      <c r="M33" s="41">
        <f t="shared" si="2"/>
        <v>6</v>
      </c>
    </row>
    <row r="34" spans="1:13" hidden="1" x14ac:dyDescent="0.25">
      <c r="A34" s="7" t="s">
        <v>134</v>
      </c>
      <c r="B34" s="12" t="s">
        <v>26</v>
      </c>
      <c r="C34" s="27">
        <v>0</v>
      </c>
      <c r="D34" s="27">
        <v>30</v>
      </c>
      <c r="E34" s="27">
        <v>0</v>
      </c>
      <c r="F34" s="27">
        <v>0</v>
      </c>
      <c r="G34" s="27">
        <v>0</v>
      </c>
      <c r="H34" s="27">
        <v>0</v>
      </c>
      <c r="I34" s="27"/>
      <c r="J34" s="27">
        <v>0</v>
      </c>
      <c r="K34" s="27">
        <v>0</v>
      </c>
      <c r="L34" s="27">
        <f>SUM(LARGE(C34:H34,{1,2,3,4}))*J34*K34*I34</f>
        <v>0</v>
      </c>
      <c r="M34" s="41">
        <f t="shared" si="2"/>
        <v>6</v>
      </c>
    </row>
    <row r="35" spans="1:13" x14ac:dyDescent="0.25">
      <c r="A35" s="7" t="s">
        <v>55</v>
      </c>
      <c r="B35" s="12" t="s">
        <v>26</v>
      </c>
      <c r="C35" s="27">
        <v>25</v>
      </c>
      <c r="D35" s="27">
        <v>18</v>
      </c>
      <c r="E35" s="27">
        <v>15</v>
      </c>
      <c r="F35" s="27">
        <v>14</v>
      </c>
      <c r="G35" s="27">
        <v>25</v>
      </c>
      <c r="H35" s="27">
        <v>25</v>
      </c>
      <c r="I35" s="27">
        <v>1</v>
      </c>
      <c r="J35" s="27">
        <v>1</v>
      </c>
      <c r="K35" s="27">
        <v>1</v>
      </c>
      <c r="L35" s="27">
        <f>SUM(LARGE(C35:H35,{1,2,3,4}))*J35*K35*I35</f>
        <v>93</v>
      </c>
      <c r="M35" s="41">
        <f t="shared" si="2"/>
        <v>2</v>
      </c>
    </row>
    <row r="36" spans="1:13" x14ac:dyDescent="0.25">
      <c r="A36" s="7" t="s">
        <v>49</v>
      </c>
      <c r="B36" s="12" t="s">
        <v>26</v>
      </c>
      <c r="C36" s="27">
        <v>0</v>
      </c>
      <c r="D36" s="27">
        <v>20</v>
      </c>
      <c r="E36" s="27">
        <v>18</v>
      </c>
      <c r="F36" s="27">
        <v>18</v>
      </c>
      <c r="G36" s="27">
        <v>18</v>
      </c>
      <c r="H36" s="27">
        <v>0</v>
      </c>
      <c r="I36" s="27">
        <v>1</v>
      </c>
      <c r="J36" s="27">
        <v>1</v>
      </c>
      <c r="K36" s="27">
        <v>1</v>
      </c>
      <c r="L36" s="27">
        <f>SUM(LARGE(C36:H36,{1,2,3,4}))*J36*K36*I36</f>
        <v>74</v>
      </c>
      <c r="M36" s="41">
        <f t="shared" si="2"/>
        <v>3</v>
      </c>
    </row>
    <row r="37" spans="1:13" x14ac:dyDescent="0.25">
      <c r="A37" s="7" t="s">
        <v>24</v>
      </c>
      <c r="B37" s="12" t="s">
        <v>26</v>
      </c>
      <c r="C37" s="27">
        <v>20</v>
      </c>
      <c r="D37" s="27">
        <v>0</v>
      </c>
      <c r="E37" s="27">
        <v>14</v>
      </c>
      <c r="F37" s="27">
        <v>20</v>
      </c>
      <c r="G37" s="27">
        <v>16</v>
      </c>
      <c r="H37" s="27">
        <v>0</v>
      </c>
      <c r="I37" s="27">
        <v>1</v>
      </c>
      <c r="J37" s="27">
        <v>1</v>
      </c>
      <c r="K37" s="27">
        <v>1</v>
      </c>
      <c r="L37" s="27">
        <f>SUM(LARGE(C37:H37,{1,2,3,4}))*J37*K37*I37</f>
        <v>70</v>
      </c>
      <c r="M37" s="41">
        <f t="shared" si="2"/>
        <v>4</v>
      </c>
    </row>
    <row r="38" spans="1:13" x14ac:dyDescent="0.25">
      <c r="A38" s="7" t="s">
        <v>152</v>
      </c>
      <c r="B38" s="12" t="s">
        <v>26</v>
      </c>
      <c r="C38" s="27">
        <v>0</v>
      </c>
      <c r="D38" s="27">
        <v>25</v>
      </c>
      <c r="E38" s="27">
        <v>16</v>
      </c>
      <c r="F38" s="27">
        <v>25</v>
      </c>
      <c r="G38" s="27">
        <v>0</v>
      </c>
      <c r="H38" s="27">
        <v>0</v>
      </c>
      <c r="I38" s="27">
        <v>1</v>
      </c>
      <c r="J38" s="27">
        <v>1</v>
      </c>
      <c r="K38" s="27">
        <v>1</v>
      </c>
      <c r="L38" s="27">
        <f>SUM(LARGE(C38:H38,{1,2,3,4}))*J38*K38*I38</f>
        <v>66</v>
      </c>
      <c r="M38" s="41">
        <f t="shared" si="2"/>
        <v>5</v>
      </c>
    </row>
    <row r="39" spans="1:13" hidden="1" x14ac:dyDescent="0.25">
      <c r="A39" s="7" t="s">
        <v>135</v>
      </c>
      <c r="B39" s="12" t="s">
        <v>26</v>
      </c>
      <c r="C39" s="27">
        <v>18</v>
      </c>
      <c r="D39" s="27">
        <v>0</v>
      </c>
      <c r="E39" s="27">
        <v>0</v>
      </c>
      <c r="F39" s="27">
        <v>0</v>
      </c>
      <c r="G39" s="27">
        <v>0</v>
      </c>
      <c r="H39" s="27">
        <v>0</v>
      </c>
      <c r="I39" s="27"/>
      <c r="J39" s="27">
        <v>0</v>
      </c>
      <c r="K39" s="27">
        <v>0</v>
      </c>
      <c r="L39" s="27">
        <f>SUM(LARGE(C39:H39,{1,2,3,4}))*J39*K39*I39</f>
        <v>0</v>
      </c>
      <c r="M39" s="41">
        <f t="shared" ref="M39:M44" si="3">RANK(L39,L$31:L$44)</f>
        <v>6</v>
      </c>
    </row>
    <row r="40" spans="1:13" hidden="1" x14ac:dyDescent="0.25">
      <c r="A40" s="7" t="s">
        <v>133</v>
      </c>
      <c r="B40" s="12" t="s">
        <v>26</v>
      </c>
      <c r="C40" s="27">
        <v>0</v>
      </c>
      <c r="D40" s="27">
        <v>16</v>
      </c>
      <c r="E40" s="27">
        <v>0</v>
      </c>
      <c r="F40" s="27">
        <v>15</v>
      </c>
      <c r="G40" s="27">
        <v>0</v>
      </c>
      <c r="H40" s="27">
        <v>0</v>
      </c>
      <c r="I40" s="27"/>
      <c r="J40" s="27">
        <v>0</v>
      </c>
      <c r="K40" s="27">
        <v>0</v>
      </c>
      <c r="L40" s="27">
        <f>SUM(LARGE(C40:H40,{1,2,3,4}))*J40*K40*I40</f>
        <v>0</v>
      </c>
      <c r="M40" s="41">
        <f t="shared" si="3"/>
        <v>6</v>
      </c>
    </row>
    <row r="41" spans="1:13" hidden="1" x14ac:dyDescent="0.25">
      <c r="A41" s="7" t="s">
        <v>66</v>
      </c>
      <c r="B41" s="12" t="s">
        <v>26</v>
      </c>
      <c r="C41" s="27">
        <v>0</v>
      </c>
      <c r="D41" s="27">
        <v>0</v>
      </c>
      <c r="E41" s="27">
        <v>20</v>
      </c>
      <c r="F41" s="27">
        <v>0</v>
      </c>
      <c r="G41" s="27">
        <v>0</v>
      </c>
      <c r="H41" s="27">
        <v>0</v>
      </c>
      <c r="I41" s="27"/>
      <c r="J41" s="27">
        <v>0</v>
      </c>
      <c r="K41" s="27">
        <v>0</v>
      </c>
      <c r="L41" s="27">
        <f>SUM(LARGE(C41:H41,{1,2,3,4}))*J41*K41*I41</f>
        <v>0</v>
      </c>
      <c r="M41" s="41">
        <f t="shared" si="3"/>
        <v>6</v>
      </c>
    </row>
    <row r="42" spans="1:13" hidden="1" x14ac:dyDescent="0.25">
      <c r="A42" s="7" t="s">
        <v>64</v>
      </c>
      <c r="B42" s="12" t="s">
        <v>26</v>
      </c>
      <c r="C42" s="27">
        <v>0</v>
      </c>
      <c r="D42" s="27">
        <v>0</v>
      </c>
      <c r="E42" s="27">
        <v>30</v>
      </c>
      <c r="F42" s="27">
        <v>0</v>
      </c>
      <c r="G42" s="27">
        <v>0</v>
      </c>
      <c r="H42" s="27">
        <v>0</v>
      </c>
      <c r="I42" s="27"/>
      <c r="J42" s="27">
        <v>0</v>
      </c>
      <c r="K42" s="27">
        <v>0</v>
      </c>
      <c r="L42" s="27">
        <f>SUM(LARGE(C42:H42,{1,2,3,4}))*J42*K42*I42</f>
        <v>0</v>
      </c>
      <c r="M42" s="41">
        <f t="shared" si="3"/>
        <v>6</v>
      </c>
    </row>
    <row r="43" spans="1:13" hidden="1" x14ac:dyDescent="0.25">
      <c r="A43" s="7" t="s">
        <v>148</v>
      </c>
      <c r="B43" s="12" t="s">
        <v>26</v>
      </c>
      <c r="C43" s="27">
        <v>0</v>
      </c>
      <c r="D43" s="27">
        <v>0</v>
      </c>
      <c r="E43" s="27">
        <v>0</v>
      </c>
      <c r="F43" s="27">
        <v>0</v>
      </c>
      <c r="G43" s="27">
        <v>0</v>
      </c>
      <c r="H43" s="27">
        <v>0</v>
      </c>
      <c r="I43" s="27">
        <v>1</v>
      </c>
      <c r="J43" s="27">
        <v>0</v>
      </c>
      <c r="K43" s="27">
        <v>0</v>
      </c>
      <c r="L43" s="27">
        <f>SUM(LARGE(C43:H43,{1,2,3,4}))*J43*K43*I43</f>
        <v>0</v>
      </c>
      <c r="M43" s="41">
        <f t="shared" si="3"/>
        <v>6</v>
      </c>
    </row>
    <row r="44" spans="1:13" hidden="1" x14ac:dyDescent="0.25">
      <c r="A44" s="7" t="s">
        <v>50</v>
      </c>
      <c r="B44" s="12" t="s">
        <v>26</v>
      </c>
      <c r="C44" s="27">
        <v>0</v>
      </c>
      <c r="D44" s="27">
        <v>0</v>
      </c>
      <c r="E44" s="27">
        <v>0</v>
      </c>
      <c r="F44" s="27">
        <v>16</v>
      </c>
      <c r="G44" s="27">
        <v>0</v>
      </c>
      <c r="H44" s="27">
        <v>0</v>
      </c>
      <c r="I44" s="27"/>
      <c r="J44" s="27">
        <v>0</v>
      </c>
      <c r="K44" s="27">
        <v>0</v>
      </c>
      <c r="L44" s="27">
        <f>SUM(LARGE(C44:H44,{1,2,3,4}))*J44*K44*I44</f>
        <v>0</v>
      </c>
      <c r="M44" s="41">
        <f t="shared" si="3"/>
        <v>6</v>
      </c>
    </row>
    <row r="45" spans="1:13" x14ac:dyDescent="0.25">
      <c r="A45" s="7"/>
      <c r="B45" s="12"/>
      <c r="C45" s="27"/>
      <c r="D45" s="27"/>
      <c r="E45" s="27"/>
      <c r="F45" s="27"/>
      <c r="G45" s="27"/>
      <c r="H45" s="27"/>
      <c r="I45" s="27"/>
      <c r="J45" s="27"/>
      <c r="K45" s="27"/>
      <c r="L45" s="27"/>
      <c r="M45" s="41"/>
    </row>
    <row r="46" spans="1:13" x14ac:dyDescent="0.25">
      <c r="A46" s="7" t="s">
        <v>28</v>
      </c>
      <c r="B46" s="12" t="s">
        <v>48</v>
      </c>
      <c r="C46" s="27">
        <v>25</v>
      </c>
      <c r="D46" s="27">
        <v>30</v>
      </c>
      <c r="E46" s="27">
        <v>30</v>
      </c>
      <c r="F46" s="27">
        <v>20</v>
      </c>
      <c r="G46" s="27">
        <v>25</v>
      </c>
      <c r="H46" s="27">
        <v>30</v>
      </c>
      <c r="I46" s="27">
        <v>1</v>
      </c>
      <c r="J46" s="27">
        <v>1</v>
      </c>
      <c r="K46" s="27">
        <v>1</v>
      </c>
      <c r="L46" s="27">
        <f>SUM(LARGE(C46:H46,{1,2,3,4}))*J46*K46*I46</f>
        <v>115</v>
      </c>
      <c r="M46" s="41">
        <f>RANK(L46,L$46:L$52)</f>
        <v>1</v>
      </c>
    </row>
    <row r="47" spans="1:13" hidden="1" x14ac:dyDescent="0.25">
      <c r="A47" s="7" t="s">
        <v>85</v>
      </c>
      <c r="B47" s="12" t="s">
        <v>48</v>
      </c>
      <c r="C47" s="27">
        <v>30</v>
      </c>
      <c r="D47" s="27">
        <v>0</v>
      </c>
      <c r="E47" s="27">
        <v>0</v>
      </c>
      <c r="F47" s="27">
        <v>0</v>
      </c>
      <c r="G47" s="27">
        <v>30</v>
      </c>
      <c r="H47" s="27">
        <v>0</v>
      </c>
      <c r="I47" s="27">
        <v>1</v>
      </c>
      <c r="J47" s="27">
        <v>0</v>
      </c>
      <c r="K47" s="27">
        <v>0</v>
      </c>
      <c r="L47" s="27">
        <f>SUM(LARGE(C47:H47,{1,2,3,4}))*J47*K47*I47</f>
        <v>0</v>
      </c>
      <c r="M47" s="41" t="e">
        <f t="shared" ref="M47:M52" si="4">RANK(L47,L47:L53)</f>
        <v>#NUM!</v>
      </c>
    </row>
    <row r="48" spans="1:13" hidden="1" x14ac:dyDescent="0.25">
      <c r="A48" s="7" t="s">
        <v>138</v>
      </c>
      <c r="B48" s="12" t="s">
        <v>48</v>
      </c>
      <c r="C48" s="27">
        <v>0</v>
      </c>
      <c r="D48" s="27">
        <v>25</v>
      </c>
      <c r="E48" s="27">
        <v>0</v>
      </c>
      <c r="F48" s="27">
        <v>0</v>
      </c>
      <c r="G48" s="27">
        <v>0</v>
      </c>
      <c r="H48" s="27">
        <v>0</v>
      </c>
      <c r="I48" s="27">
        <v>1</v>
      </c>
      <c r="J48" s="27">
        <v>0</v>
      </c>
      <c r="K48" s="27">
        <v>0</v>
      </c>
      <c r="L48" s="27">
        <f>SUM(LARGE(C48:H48,{1,2,3,4}))*J48*K48*I48</f>
        <v>0</v>
      </c>
      <c r="M48" s="41" t="e">
        <f t="shared" si="4"/>
        <v>#NUM!</v>
      </c>
    </row>
    <row r="49" spans="1:13" hidden="1" x14ac:dyDescent="0.25">
      <c r="A49" s="7" t="s">
        <v>137</v>
      </c>
      <c r="B49" s="12" t="s">
        <v>48</v>
      </c>
      <c r="C49" s="27">
        <v>20</v>
      </c>
      <c r="D49" s="27">
        <v>0</v>
      </c>
      <c r="E49" s="27">
        <v>0</v>
      </c>
      <c r="F49" s="27">
        <v>0</v>
      </c>
      <c r="G49" s="27">
        <v>0</v>
      </c>
      <c r="H49" s="27">
        <v>0</v>
      </c>
      <c r="I49" s="27"/>
      <c r="J49" s="27">
        <v>0</v>
      </c>
      <c r="K49" s="27">
        <v>0</v>
      </c>
      <c r="L49" s="27">
        <f>SUM(LARGE(C49:H49,{1,2,3,4}))*J49*K49*I49</f>
        <v>0</v>
      </c>
      <c r="M49" s="41" t="e">
        <f t="shared" si="4"/>
        <v>#NUM!</v>
      </c>
    </row>
    <row r="50" spans="1:13" hidden="1" x14ac:dyDescent="0.25">
      <c r="A50" s="7" t="s">
        <v>133</v>
      </c>
      <c r="B50" s="12" t="s">
        <v>48</v>
      </c>
      <c r="C50" s="27">
        <v>18</v>
      </c>
      <c r="D50" s="27">
        <v>0</v>
      </c>
      <c r="E50" s="27">
        <v>0</v>
      </c>
      <c r="F50" s="27">
        <v>0</v>
      </c>
      <c r="G50" s="27">
        <v>0</v>
      </c>
      <c r="H50" s="27">
        <v>0</v>
      </c>
      <c r="I50" s="27">
        <v>1</v>
      </c>
      <c r="J50" s="27">
        <v>0</v>
      </c>
      <c r="K50" s="27">
        <v>0</v>
      </c>
      <c r="L50" s="27">
        <f>SUM(LARGE(C50:H50,{1,2,3,4}))*J50*K50*I50</f>
        <v>0</v>
      </c>
      <c r="M50" s="41" t="e">
        <f t="shared" si="4"/>
        <v>#NUM!</v>
      </c>
    </row>
    <row r="51" spans="1:13" hidden="1" x14ac:dyDescent="0.25">
      <c r="A51" s="7" t="s">
        <v>64</v>
      </c>
      <c r="B51" s="12" t="s">
        <v>48</v>
      </c>
      <c r="C51" s="27">
        <v>0</v>
      </c>
      <c r="D51" s="27">
        <v>0</v>
      </c>
      <c r="E51" s="27">
        <v>0</v>
      </c>
      <c r="F51" s="27">
        <v>30</v>
      </c>
      <c r="G51" s="27">
        <v>0</v>
      </c>
      <c r="H51" s="27">
        <v>0</v>
      </c>
      <c r="I51" s="27"/>
      <c r="J51" s="27">
        <v>0</v>
      </c>
      <c r="K51" s="27">
        <v>0</v>
      </c>
      <c r="L51" s="27">
        <f>SUM(LARGE(C51:H51,{1,2,3,4}))*J51*K51*I51</f>
        <v>0</v>
      </c>
      <c r="M51" s="41" t="e">
        <f t="shared" si="4"/>
        <v>#NUM!</v>
      </c>
    </row>
    <row r="52" spans="1:13" hidden="1" x14ac:dyDescent="0.25">
      <c r="A52" s="7" t="s">
        <v>151</v>
      </c>
      <c r="B52" s="12" t="s">
        <v>48</v>
      </c>
      <c r="C52" s="27">
        <v>0</v>
      </c>
      <c r="D52" s="27">
        <v>0</v>
      </c>
      <c r="E52" s="27">
        <v>0</v>
      </c>
      <c r="F52" s="27">
        <v>25</v>
      </c>
      <c r="G52" s="27">
        <v>0</v>
      </c>
      <c r="H52" s="27">
        <v>0</v>
      </c>
      <c r="I52" s="27"/>
      <c r="J52" s="27">
        <v>0</v>
      </c>
      <c r="K52" s="27">
        <v>0</v>
      </c>
      <c r="L52" s="27">
        <f>SUM(LARGE(C52:H52,{1,2,3,4}))*J52*K52*I52</f>
        <v>0</v>
      </c>
      <c r="M52" s="41" t="e">
        <f t="shared" si="4"/>
        <v>#NUM!</v>
      </c>
    </row>
    <row r="53" spans="1:13" hidden="1" x14ac:dyDescent="0.25">
      <c r="A53" s="7" t="s">
        <v>155</v>
      </c>
      <c r="B53" s="12" t="s">
        <v>48</v>
      </c>
      <c r="C53" s="27"/>
      <c r="D53" s="27"/>
      <c r="E53" s="27"/>
      <c r="F53" s="27"/>
      <c r="G53" s="27"/>
      <c r="H53" s="27">
        <v>30</v>
      </c>
      <c r="I53" s="27"/>
      <c r="J53" s="27">
        <v>0</v>
      </c>
      <c r="K53" s="27">
        <v>0</v>
      </c>
      <c r="L53" s="27" t="e">
        <f>SUM(LARGE(C53:H53,{1,2,3,4}))*J53*K53*I53</f>
        <v>#NUM!</v>
      </c>
      <c r="M53" s="41"/>
    </row>
    <row r="54" spans="1:13" x14ac:dyDescent="0.25">
      <c r="A54" s="7"/>
      <c r="B54" s="12"/>
      <c r="C54" s="27"/>
      <c r="D54" s="27"/>
      <c r="E54" s="27"/>
      <c r="F54" s="27"/>
      <c r="G54" s="27"/>
      <c r="H54" s="27"/>
      <c r="I54" s="27"/>
      <c r="J54" s="27"/>
      <c r="K54" s="27"/>
      <c r="L54" s="27"/>
      <c r="M54" s="41"/>
    </row>
    <row r="55" spans="1:13" x14ac:dyDescent="0.25">
      <c r="A55" s="7" t="s">
        <v>80</v>
      </c>
      <c r="B55" s="12" t="s">
        <v>31</v>
      </c>
      <c r="C55" s="27">
        <v>30</v>
      </c>
      <c r="D55" s="27">
        <v>30</v>
      </c>
      <c r="E55" s="27">
        <v>30</v>
      </c>
      <c r="F55" s="27">
        <v>20</v>
      </c>
      <c r="G55" s="27">
        <v>25</v>
      </c>
      <c r="H55" s="27">
        <v>25</v>
      </c>
      <c r="I55" s="27">
        <v>1</v>
      </c>
      <c r="J55" s="27">
        <v>1</v>
      </c>
      <c r="K55" s="27">
        <v>1</v>
      </c>
      <c r="L55" s="27">
        <f>SUM(LARGE(C55:H55,{1,2,3,4}))*J55*K55*I55</f>
        <v>115</v>
      </c>
      <c r="M55" s="41">
        <f>RANK(L55,L$55:L$66)</f>
        <v>1</v>
      </c>
    </row>
    <row r="56" spans="1:13" hidden="1" x14ac:dyDescent="0.25">
      <c r="A56" s="7" t="s">
        <v>136</v>
      </c>
      <c r="B56" s="12" t="s">
        <v>31</v>
      </c>
      <c r="C56" s="27">
        <v>25</v>
      </c>
      <c r="D56" s="27">
        <v>0</v>
      </c>
      <c r="E56" s="27">
        <v>0</v>
      </c>
      <c r="F56" s="27">
        <v>0</v>
      </c>
      <c r="G56" s="27">
        <v>0</v>
      </c>
      <c r="H56" s="27">
        <v>0</v>
      </c>
      <c r="I56" s="27"/>
      <c r="J56" s="27">
        <v>0</v>
      </c>
      <c r="K56" s="27">
        <v>0</v>
      </c>
      <c r="L56" s="27">
        <f>SUM(LARGE(C56:H56,{1,2,3,4}))*J56*K56*I56</f>
        <v>0</v>
      </c>
      <c r="M56" s="41">
        <f t="shared" ref="M56:M66" si="5">RANK(L56,L$55:L$66)</f>
        <v>3</v>
      </c>
    </row>
    <row r="57" spans="1:13" x14ac:dyDescent="0.25">
      <c r="A57" s="7" t="s">
        <v>146</v>
      </c>
      <c r="B57" s="12" t="s">
        <v>31</v>
      </c>
      <c r="C57" s="27">
        <v>0</v>
      </c>
      <c r="D57" s="27">
        <v>25</v>
      </c>
      <c r="E57" s="27">
        <v>15</v>
      </c>
      <c r="F57" s="27">
        <v>18</v>
      </c>
      <c r="G57" s="27">
        <v>0</v>
      </c>
      <c r="H57" s="27">
        <v>20</v>
      </c>
      <c r="I57" s="27">
        <v>1</v>
      </c>
      <c r="J57" s="27">
        <v>1</v>
      </c>
      <c r="K57" s="27">
        <v>1</v>
      </c>
      <c r="L57" s="27">
        <f>SUM(LARGE(C57:H57,{1,2,3,4}))*J57*K57*I57</f>
        <v>78</v>
      </c>
      <c r="M57" s="41">
        <f t="shared" si="5"/>
        <v>2</v>
      </c>
    </row>
    <row r="58" spans="1:13" hidden="1" x14ac:dyDescent="0.25">
      <c r="A58" s="7" t="s">
        <v>29</v>
      </c>
      <c r="B58" s="12" t="s">
        <v>31</v>
      </c>
      <c r="C58" s="27">
        <v>20</v>
      </c>
      <c r="D58" s="27">
        <v>0</v>
      </c>
      <c r="E58" s="27">
        <v>20</v>
      </c>
      <c r="F58" s="27">
        <v>25</v>
      </c>
      <c r="G58" s="27">
        <v>20</v>
      </c>
      <c r="H58" s="27">
        <v>18</v>
      </c>
      <c r="I58" s="27"/>
      <c r="J58" s="27">
        <v>0</v>
      </c>
      <c r="K58" s="27">
        <v>1</v>
      </c>
      <c r="L58" s="27">
        <f>SUM(LARGE(C58:H58,{1,2,3,4}))*J58*K58*I58</f>
        <v>0</v>
      </c>
      <c r="M58" s="41">
        <f t="shared" si="5"/>
        <v>3</v>
      </c>
    </row>
    <row r="59" spans="1:13" hidden="1" x14ac:dyDescent="0.25">
      <c r="A59" s="7" t="s">
        <v>57</v>
      </c>
      <c r="B59" s="12" t="s">
        <v>31</v>
      </c>
      <c r="C59" s="27">
        <v>0</v>
      </c>
      <c r="D59" s="27">
        <v>20</v>
      </c>
      <c r="E59" s="27">
        <v>0</v>
      </c>
      <c r="F59" s="27">
        <v>0</v>
      </c>
      <c r="G59" s="27">
        <v>18</v>
      </c>
      <c r="H59" s="27">
        <v>0</v>
      </c>
      <c r="I59" s="27">
        <v>1</v>
      </c>
      <c r="J59" s="27">
        <v>0</v>
      </c>
      <c r="K59" s="27">
        <v>0</v>
      </c>
      <c r="L59" s="27">
        <f>SUM(LARGE(C59:H59,{1,2,3,4}))*J59*K59*I59</f>
        <v>0</v>
      </c>
      <c r="M59" s="41">
        <f t="shared" si="5"/>
        <v>3</v>
      </c>
    </row>
    <row r="60" spans="1:13" hidden="1" x14ac:dyDescent="0.25">
      <c r="A60" s="7" t="s">
        <v>86</v>
      </c>
      <c r="B60" s="12" t="s">
        <v>31</v>
      </c>
      <c r="C60" s="27">
        <v>18</v>
      </c>
      <c r="D60" s="27">
        <v>0</v>
      </c>
      <c r="E60" s="27">
        <v>14</v>
      </c>
      <c r="F60" s="27">
        <v>0</v>
      </c>
      <c r="G60" s="27">
        <v>0</v>
      </c>
      <c r="H60" s="27">
        <v>0</v>
      </c>
      <c r="I60" s="27"/>
      <c r="J60" s="27">
        <v>0</v>
      </c>
      <c r="K60" s="27">
        <v>0</v>
      </c>
      <c r="L60" s="27">
        <f>SUM(LARGE(C60:H60,{1,2,3,4}))*J60*K60*I60</f>
        <v>0</v>
      </c>
      <c r="M60" s="41">
        <f t="shared" si="5"/>
        <v>3</v>
      </c>
    </row>
    <row r="61" spans="1:13" hidden="1" x14ac:dyDescent="0.25">
      <c r="A61" s="7" t="s">
        <v>30</v>
      </c>
      <c r="B61" s="12" t="s">
        <v>31</v>
      </c>
      <c r="C61" s="27">
        <v>0</v>
      </c>
      <c r="D61" s="27">
        <v>18</v>
      </c>
      <c r="E61" s="27">
        <v>0</v>
      </c>
      <c r="F61" s="27">
        <v>0</v>
      </c>
      <c r="G61" s="27">
        <v>0</v>
      </c>
      <c r="H61" s="27">
        <v>0</v>
      </c>
      <c r="I61" s="27">
        <v>1</v>
      </c>
      <c r="J61" s="27">
        <v>0</v>
      </c>
      <c r="K61" s="27">
        <v>0</v>
      </c>
      <c r="L61" s="27">
        <f>SUM(LARGE(C61:H61,{1,2,3,4}))*J61*K61*I61</f>
        <v>0</v>
      </c>
      <c r="M61" s="41">
        <f t="shared" si="5"/>
        <v>3</v>
      </c>
    </row>
    <row r="62" spans="1:13" hidden="1" x14ac:dyDescent="0.25">
      <c r="A62" s="7" t="s">
        <v>69</v>
      </c>
      <c r="B62" s="12" t="s">
        <v>31</v>
      </c>
      <c r="C62" s="27">
        <v>0</v>
      </c>
      <c r="D62" s="27">
        <v>0</v>
      </c>
      <c r="E62" s="27">
        <v>18</v>
      </c>
      <c r="F62" s="27">
        <v>0</v>
      </c>
      <c r="G62" s="27">
        <v>0</v>
      </c>
      <c r="H62" s="27">
        <v>0</v>
      </c>
      <c r="I62" s="27">
        <v>1</v>
      </c>
      <c r="J62" s="27">
        <v>1</v>
      </c>
      <c r="K62" s="27">
        <v>0</v>
      </c>
      <c r="L62" s="27">
        <f>SUM(LARGE(C62:H62,{1,2,3,4}))*J62*K62*I62</f>
        <v>0</v>
      </c>
      <c r="M62" s="41">
        <f t="shared" si="5"/>
        <v>3</v>
      </c>
    </row>
    <row r="63" spans="1:13" hidden="1" x14ac:dyDescent="0.25">
      <c r="A63" s="7" t="s">
        <v>27</v>
      </c>
      <c r="B63" s="12" t="s">
        <v>31</v>
      </c>
      <c r="C63" s="27">
        <v>0</v>
      </c>
      <c r="D63" s="27">
        <v>0</v>
      </c>
      <c r="E63" s="27">
        <v>25</v>
      </c>
      <c r="F63" s="27">
        <v>30</v>
      </c>
      <c r="G63" s="27">
        <v>30</v>
      </c>
      <c r="H63" s="27">
        <v>30</v>
      </c>
      <c r="I63" s="27">
        <v>1</v>
      </c>
      <c r="J63" s="27">
        <v>1</v>
      </c>
      <c r="K63" s="27">
        <v>0</v>
      </c>
      <c r="L63" s="27">
        <f>SUM(LARGE(C63:H63,{1,2,3,4}))*J63*K63*I63</f>
        <v>0</v>
      </c>
      <c r="M63" s="41">
        <f t="shared" si="5"/>
        <v>3</v>
      </c>
    </row>
    <row r="64" spans="1:13" hidden="1" x14ac:dyDescent="0.25">
      <c r="A64" s="7" t="s">
        <v>143</v>
      </c>
      <c r="B64" s="12" t="s">
        <v>31</v>
      </c>
      <c r="C64" s="27">
        <v>0</v>
      </c>
      <c r="D64" s="27">
        <v>0</v>
      </c>
      <c r="E64" s="27">
        <v>16</v>
      </c>
      <c r="F64" s="27">
        <v>0</v>
      </c>
      <c r="G64" s="27">
        <v>0</v>
      </c>
      <c r="H64" s="27">
        <v>0</v>
      </c>
      <c r="I64" s="27"/>
      <c r="J64" s="27">
        <v>0</v>
      </c>
      <c r="K64" s="27">
        <v>0</v>
      </c>
      <c r="L64" s="27">
        <f>SUM(LARGE(C64:H64,{1,2,3,4}))*J64*K64*I64</f>
        <v>0</v>
      </c>
      <c r="M64" s="41">
        <f t="shared" si="5"/>
        <v>3</v>
      </c>
    </row>
    <row r="65" spans="1:13" hidden="1" x14ac:dyDescent="0.25">
      <c r="A65" s="7" t="s">
        <v>79</v>
      </c>
      <c r="B65" s="12" t="s">
        <v>31</v>
      </c>
      <c r="C65" s="27">
        <v>0</v>
      </c>
      <c r="D65" s="27">
        <v>0</v>
      </c>
      <c r="E65" s="27">
        <v>13</v>
      </c>
      <c r="F65" s="27">
        <v>16</v>
      </c>
      <c r="G65" s="27">
        <v>0</v>
      </c>
      <c r="H65" s="27">
        <v>0</v>
      </c>
      <c r="I65" s="27"/>
      <c r="J65" s="27">
        <v>0</v>
      </c>
      <c r="K65" s="27">
        <v>0</v>
      </c>
      <c r="L65" s="27">
        <f>SUM(LARGE(C65:H65,{1,2,3,4}))*J65*K65*I65</f>
        <v>0</v>
      </c>
      <c r="M65" s="41">
        <f t="shared" si="5"/>
        <v>3</v>
      </c>
    </row>
    <row r="66" spans="1:13" hidden="1" x14ac:dyDescent="0.25">
      <c r="A66" s="7" t="s">
        <v>81</v>
      </c>
      <c r="B66" s="12" t="s">
        <v>31</v>
      </c>
      <c r="C66" s="27">
        <v>0</v>
      </c>
      <c r="D66" s="27">
        <v>0</v>
      </c>
      <c r="E66" s="27">
        <v>0</v>
      </c>
      <c r="F66" s="27">
        <v>0</v>
      </c>
      <c r="G66" s="27">
        <v>0</v>
      </c>
      <c r="H66" s="27">
        <v>0</v>
      </c>
      <c r="I66" s="27"/>
      <c r="J66" s="27">
        <v>0</v>
      </c>
      <c r="K66" s="27">
        <v>0</v>
      </c>
      <c r="L66" s="27">
        <f>SUM(LARGE(C66:H66,{1,2,3,4}))*J66*K66*I66</f>
        <v>0</v>
      </c>
      <c r="M66" s="41">
        <f t="shared" si="5"/>
        <v>3</v>
      </c>
    </row>
    <row r="67" spans="1:13" x14ac:dyDescent="0.25">
      <c r="A67" s="7"/>
      <c r="B67" s="12"/>
      <c r="C67" s="27"/>
      <c r="D67" s="27"/>
      <c r="E67" s="27"/>
      <c r="F67" s="27"/>
      <c r="G67" s="27"/>
      <c r="H67" s="27"/>
      <c r="I67" s="27"/>
      <c r="J67" s="27"/>
      <c r="K67" s="27"/>
      <c r="L67" s="27"/>
      <c r="M67" s="41"/>
    </row>
    <row r="68" spans="1:13" x14ac:dyDescent="0.25">
      <c r="A68" s="7" t="s">
        <v>35</v>
      </c>
      <c r="B68" s="12" t="s">
        <v>37</v>
      </c>
      <c r="C68" s="27">
        <v>30</v>
      </c>
      <c r="D68" s="27">
        <v>0</v>
      </c>
      <c r="E68" s="27">
        <v>30</v>
      </c>
      <c r="F68" s="27">
        <v>30</v>
      </c>
      <c r="G68" s="27">
        <v>30</v>
      </c>
      <c r="H68" s="27">
        <v>0</v>
      </c>
      <c r="I68" s="27">
        <v>1</v>
      </c>
      <c r="J68" s="27">
        <v>1</v>
      </c>
      <c r="K68" s="27">
        <v>1</v>
      </c>
      <c r="L68" s="27">
        <f>SUM(LARGE(C68:H68,{1,2,3,4}))*J68*K68*I68</f>
        <v>120</v>
      </c>
      <c r="M68" s="41">
        <f>RANK(L68,L$68:L$73)</f>
        <v>1</v>
      </c>
    </row>
    <row r="69" spans="1:13" x14ac:dyDescent="0.25">
      <c r="A69" s="7" t="s">
        <v>32</v>
      </c>
      <c r="B69" s="12" t="s">
        <v>37</v>
      </c>
      <c r="C69" s="27">
        <v>20</v>
      </c>
      <c r="D69" s="27">
        <v>30</v>
      </c>
      <c r="E69" s="27">
        <v>25</v>
      </c>
      <c r="F69" s="27">
        <v>18</v>
      </c>
      <c r="G69" s="27">
        <v>18</v>
      </c>
      <c r="H69" s="27">
        <v>30</v>
      </c>
      <c r="I69" s="27">
        <v>1</v>
      </c>
      <c r="J69" s="27">
        <v>1</v>
      </c>
      <c r="K69" s="27">
        <v>1</v>
      </c>
      <c r="L69" s="27">
        <f>SUM(LARGE(C69:H69,{1,2,3,4}))*J69*K69*I69</f>
        <v>105</v>
      </c>
      <c r="M69" s="41">
        <f>RANK(L69,L$68:L$73)</f>
        <v>2</v>
      </c>
    </row>
    <row r="70" spans="1:13" hidden="1" x14ac:dyDescent="0.25">
      <c r="A70" s="7" t="s">
        <v>38</v>
      </c>
      <c r="B70" s="12" t="s">
        <v>37</v>
      </c>
      <c r="C70" s="27">
        <v>25</v>
      </c>
      <c r="D70" s="27">
        <v>0</v>
      </c>
      <c r="E70" s="27">
        <v>0</v>
      </c>
      <c r="F70" s="27">
        <v>25</v>
      </c>
      <c r="G70" s="27">
        <v>25</v>
      </c>
      <c r="H70" s="27">
        <v>0</v>
      </c>
      <c r="I70" s="27"/>
      <c r="J70" s="27">
        <v>0</v>
      </c>
      <c r="K70" s="27">
        <v>0</v>
      </c>
      <c r="L70" s="27">
        <f>SUM(LARGE(C70:H70,{1,2,3,4}))*J70*K70*I70</f>
        <v>0</v>
      </c>
      <c r="M70" s="41">
        <f t="shared" ref="M70:M73" si="6">RANK(L70,L$68:L$73)</f>
        <v>3</v>
      </c>
    </row>
    <row r="71" spans="1:13" hidden="1" x14ac:dyDescent="0.25">
      <c r="A71" s="7" t="s">
        <v>58</v>
      </c>
      <c r="B71" s="12" t="s">
        <v>37</v>
      </c>
      <c r="C71" s="27">
        <v>0</v>
      </c>
      <c r="D71" s="27">
        <v>0</v>
      </c>
      <c r="E71" s="27">
        <v>0</v>
      </c>
      <c r="F71" s="27">
        <v>0</v>
      </c>
      <c r="G71" s="27">
        <v>0</v>
      </c>
      <c r="H71" s="27">
        <v>0</v>
      </c>
      <c r="I71" s="27"/>
      <c r="J71" s="27">
        <v>0</v>
      </c>
      <c r="K71" s="27">
        <v>0</v>
      </c>
      <c r="L71" s="27">
        <f>SUM(LARGE(C71:H71,{1,2,3,4}))*J71*K71*I71</f>
        <v>0</v>
      </c>
      <c r="M71" s="41">
        <f t="shared" si="6"/>
        <v>3</v>
      </c>
    </row>
    <row r="72" spans="1:13" hidden="1" x14ac:dyDescent="0.25">
      <c r="A72" s="7" t="s">
        <v>34</v>
      </c>
      <c r="B72" s="12" t="s">
        <v>37</v>
      </c>
      <c r="C72" s="27">
        <v>0</v>
      </c>
      <c r="D72" s="27">
        <v>0</v>
      </c>
      <c r="E72" s="27">
        <v>0</v>
      </c>
      <c r="F72" s="27">
        <v>0</v>
      </c>
      <c r="G72" s="27">
        <v>0</v>
      </c>
      <c r="H72" s="27">
        <v>0</v>
      </c>
      <c r="I72" s="27">
        <v>1</v>
      </c>
      <c r="J72" s="27">
        <v>0</v>
      </c>
      <c r="K72" s="27">
        <v>1</v>
      </c>
      <c r="L72" s="27">
        <f>SUM(LARGE(C72:H72,{1,2,3,4}))*J72*K72*I72</f>
        <v>0</v>
      </c>
      <c r="M72" s="41">
        <f t="shared" si="6"/>
        <v>3</v>
      </c>
    </row>
    <row r="73" spans="1:13" hidden="1" x14ac:dyDescent="0.25">
      <c r="A73" s="7" t="s">
        <v>33</v>
      </c>
      <c r="B73" s="12" t="s">
        <v>37</v>
      </c>
      <c r="C73" s="27">
        <v>0</v>
      </c>
      <c r="D73" s="27">
        <v>0</v>
      </c>
      <c r="E73" s="27">
        <v>0</v>
      </c>
      <c r="F73" s="27">
        <v>20</v>
      </c>
      <c r="G73" s="27">
        <v>20</v>
      </c>
      <c r="H73" s="27">
        <v>0</v>
      </c>
      <c r="I73" s="27">
        <v>1</v>
      </c>
      <c r="J73" s="27">
        <v>0</v>
      </c>
      <c r="K73" s="27">
        <v>0</v>
      </c>
      <c r="L73" s="27">
        <f>SUM(LARGE(C73:H73,{1,2,3,4}))*J73*K73*I73</f>
        <v>0</v>
      </c>
      <c r="M73" s="41">
        <f t="shared" si="6"/>
        <v>3</v>
      </c>
    </row>
    <row r="74" spans="1:13" x14ac:dyDescent="0.25">
      <c r="A74" s="7"/>
      <c r="B74" s="12"/>
      <c r="C74" s="27"/>
      <c r="D74" s="27"/>
      <c r="E74" s="27"/>
      <c r="F74" s="27"/>
      <c r="G74" s="27"/>
      <c r="H74" s="27"/>
      <c r="I74" s="27"/>
      <c r="J74" s="27"/>
      <c r="K74" s="27"/>
      <c r="L74" s="27"/>
      <c r="M74" s="41"/>
    </row>
    <row r="75" spans="1:13" hidden="1" x14ac:dyDescent="0.25">
      <c r="A75" s="7" t="s">
        <v>39</v>
      </c>
      <c r="B75" s="12" t="s">
        <v>40</v>
      </c>
      <c r="C75" s="27"/>
      <c r="D75" s="27"/>
      <c r="E75" s="27"/>
      <c r="F75" s="27"/>
      <c r="G75" s="27"/>
      <c r="H75" s="27"/>
      <c r="I75" s="27"/>
      <c r="J75" s="27"/>
      <c r="K75" s="27"/>
      <c r="L75" s="27"/>
      <c r="M75" s="41" t="e">
        <f>RANK(L75,L$75:L$76)</f>
        <v>#N/A</v>
      </c>
    </row>
    <row r="76" spans="1:13" hidden="1" x14ac:dyDescent="0.25">
      <c r="A76" s="7" t="s">
        <v>58</v>
      </c>
      <c r="B76" s="12" t="s">
        <v>40</v>
      </c>
      <c r="C76" s="27"/>
      <c r="D76" s="27"/>
      <c r="E76" s="27"/>
      <c r="F76" s="27"/>
      <c r="G76" s="27"/>
      <c r="H76" s="27"/>
      <c r="I76" s="27"/>
      <c r="J76" s="27"/>
      <c r="K76" s="27"/>
      <c r="L76" s="27"/>
      <c r="M76" s="41" t="e">
        <f>RANK(L76,L$75:L$76)</f>
        <v>#N/A</v>
      </c>
    </row>
    <row r="77" spans="1:13" hidden="1" x14ac:dyDescent="0.25">
      <c r="A77" s="7"/>
      <c r="B77" s="12"/>
      <c r="C77" s="27"/>
      <c r="D77" s="27"/>
      <c r="E77" s="27"/>
      <c r="F77" s="27"/>
      <c r="G77" s="27"/>
      <c r="H77" s="27"/>
      <c r="I77" s="27"/>
      <c r="J77" s="27"/>
      <c r="K77" s="27"/>
      <c r="L77" s="27"/>
      <c r="M77" s="41"/>
    </row>
    <row r="78" spans="1:13" hidden="1" x14ac:dyDescent="0.25">
      <c r="A78" s="7" t="s">
        <v>59</v>
      </c>
      <c r="B78" s="12" t="s">
        <v>42</v>
      </c>
      <c r="C78" s="27">
        <v>20</v>
      </c>
      <c r="D78" s="27">
        <v>30</v>
      </c>
      <c r="E78" s="27">
        <v>0</v>
      </c>
      <c r="F78" s="27">
        <v>0</v>
      </c>
      <c r="G78" s="27">
        <v>0</v>
      </c>
      <c r="H78" s="27">
        <v>0</v>
      </c>
      <c r="I78" s="27">
        <v>1</v>
      </c>
      <c r="J78" s="27">
        <v>0</v>
      </c>
      <c r="K78" s="27">
        <v>0</v>
      </c>
      <c r="L78" s="27">
        <f>SUM(LARGE(C78:H78,{1,2,3,4}))*J78*K78*I78</f>
        <v>0</v>
      </c>
      <c r="M78" s="41">
        <f>RANK(L78,L$78:L$81)</f>
        <v>3</v>
      </c>
    </row>
    <row r="79" spans="1:13" x14ac:dyDescent="0.25">
      <c r="A79" s="7" t="s">
        <v>149</v>
      </c>
      <c r="B79" s="12" t="s">
        <v>42</v>
      </c>
      <c r="C79" s="27">
        <v>30</v>
      </c>
      <c r="D79" s="27">
        <v>0</v>
      </c>
      <c r="E79" s="27">
        <v>25</v>
      </c>
      <c r="F79" s="27">
        <v>30</v>
      </c>
      <c r="G79" s="27">
        <v>30</v>
      </c>
      <c r="H79" s="27">
        <v>30</v>
      </c>
      <c r="I79" s="27">
        <v>1</v>
      </c>
      <c r="J79" s="27">
        <v>1</v>
      </c>
      <c r="K79" s="27">
        <v>1</v>
      </c>
      <c r="L79" s="27">
        <f>SUM(LARGE(C79:H79,{1,2,3,4}))*J79*K79*I79</f>
        <v>120</v>
      </c>
      <c r="M79" s="41">
        <f t="shared" ref="M79:M81" si="7">RANK(L79,L$78:L$81)</f>
        <v>1</v>
      </c>
    </row>
    <row r="80" spans="1:13" x14ac:dyDescent="0.25">
      <c r="A80" s="7" t="s">
        <v>41</v>
      </c>
      <c r="B80" s="12" t="s">
        <v>42</v>
      </c>
      <c r="C80" s="27">
        <v>25</v>
      </c>
      <c r="D80" s="27">
        <v>0</v>
      </c>
      <c r="E80" s="27">
        <v>30</v>
      </c>
      <c r="F80" s="27">
        <v>25</v>
      </c>
      <c r="G80" s="27">
        <v>25</v>
      </c>
      <c r="H80" s="27">
        <v>0</v>
      </c>
      <c r="I80" s="27">
        <v>1</v>
      </c>
      <c r="J80" s="27">
        <v>1</v>
      </c>
      <c r="K80" s="27">
        <v>1</v>
      </c>
      <c r="L80" s="27">
        <f>SUM(LARGE(C80:H80,{1,2,3,4}))*J80*K80*I80</f>
        <v>105</v>
      </c>
      <c r="M80" s="41">
        <f t="shared" si="7"/>
        <v>2</v>
      </c>
    </row>
    <row r="81" spans="1:13" hidden="1" x14ac:dyDescent="0.25">
      <c r="A81" s="7" t="s">
        <v>72</v>
      </c>
      <c r="B81" s="12" t="s">
        <v>42</v>
      </c>
      <c r="C81" s="27">
        <v>0</v>
      </c>
      <c r="D81" s="27">
        <v>0</v>
      </c>
      <c r="E81" s="27">
        <v>0</v>
      </c>
      <c r="F81" s="27">
        <v>20</v>
      </c>
      <c r="G81" s="27">
        <v>0</v>
      </c>
      <c r="H81" s="27">
        <v>0</v>
      </c>
      <c r="I81" s="27"/>
      <c r="J81" s="27">
        <v>0</v>
      </c>
      <c r="K81" s="27">
        <v>0</v>
      </c>
      <c r="L81" s="27">
        <f>SUM(LARGE(C81:H81,{1,2,3,4}))*J81*K81*I81</f>
        <v>0</v>
      </c>
      <c r="M81" s="41">
        <f t="shared" si="7"/>
        <v>3</v>
      </c>
    </row>
    <row r="82" spans="1:13" x14ac:dyDescent="0.25">
      <c r="A82" s="7"/>
      <c r="B82" s="12"/>
      <c r="C82" s="27"/>
      <c r="D82" s="27"/>
      <c r="E82" s="27"/>
      <c r="F82" s="27"/>
      <c r="G82" s="27"/>
      <c r="H82" s="27"/>
      <c r="I82" s="27"/>
      <c r="J82" s="27"/>
      <c r="K82" s="27"/>
      <c r="L82" s="27"/>
      <c r="M82" s="41"/>
    </row>
    <row r="83" spans="1:13" x14ac:dyDescent="0.25">
      <c r="A83" s="7" t="s">
        <v>171</v>
      </c>
      <c r="B83" s="12" t="s">
        <v>43</v>
      </c>
      <c r="C83" s="27">
        <v>25</v>
      </c>
      <c r="D83" s="27">
        <v>30</v>
      </c>
      <c r="E83" s="27">
        <v>30</v>
      </c>
      <c r="F83" s="27">
        <v>30</v>
      </c>
      <c r="G83" s="27">
        <v>30</v>
      </c>
      <c r="H83" s="27">
        <v>25</v>
      </c>
      <c r="I83" s="27">
        <v>1</v>
      </c>
      <c r="J83" s="27">
        <v>1</v>
      </c>
      <c r="K83" s="27">
        <v>1</v>
      </c>
      <c r="L83" s="27">
        <f>SUM(LARGE(C83:H83,{1,2,3,4}))*J83*K83*I83</f>
        <v>120</v>
      </c>
      <c r="M83" s="41">
        <f>RANK(L83,L$83:L$85)</f>
        <v>1</v>
      </c>
    </row>
    <row r="84" spans="1:13" hidden="1" x14ac:dyDescent="0.25">
      <c r="A84" s="7" t="s">
        <v>75</v>
      </c>
      <c r="B84" s="12" t="s">
        <v>43</v>
      </c>
      <c r="C84" s="27">
        <v>30</v>
      </c>
      <c r="D84" s="27">
        <v>0</v>
      </c>
      <c r="E84" s="27">
        <v>0</v>
      </c>
      <c r="F84" s="27">
        <v>0</v>
      </c>
      <c r="G84" s="27">
        <v>0</v>
      </c>
      <c r="H84" s="27">
        <v>0</v>
      </c>
      <c r="I84" s="27">
        <v>1</v>
      </c>
      <c r="J84" s="27">
        <v>0</v>
      </c>
      <c r="K84" s="27">
        <v>0</v>
      </c>
      <c r="L84" s="27">
        <f>SUM(LARGE(C84:H84,{1,2,3,4}))*J84*K84*I84</f>
        <v>0</v>
      </c>
      <c r="M84" s="41">
        <f t="shared" ref="M84:M85" si="8">RANK(L84,L$83:L$85)</f>
        <v>2</v>
      </c>
    </row>
    <row r="85" spans="1:13" hidden="1" x14ac:dyDescent="0.25">
      <c r="A85" s="7" t="s">
        <v>44</v>
      </c>
      <c r="B85" s="12" t="s">
        <v>43</v>
      </c>
      <c r="C85" s="27">
        <v>0</v>
      </c>
      <c r="D85" s="27">
        <v>0</v>
      </c>
      <c r="E85" s="27">
        <v>0</v>
      </c>
      <c r="F85" s="27">
        <v>0</v>
      </c>
      <c r="G85" s="27">
        <v>0</v>
      </c>
      <c r="H85" s="27">
        <v>0</v>
      </c>
      <c r="I85" s="27">
        <v>1</v>
      </c>
      <c r="J85" s="27">
        <v>1</v>
      </c>
      <c r="K85" s="27">
        <v>1</v>
      </c>
      <c r="L85" s="27">
        <f>SUM(LARGE(C85:H85,{1,2,3,4}))*J85*K85*I85</f>
        <v>0</v>
      </c>
      <c r="M85" s="41">
        <f t="shared" si="8"/>
        <v>2</v>
      </c>
    </row>
    <row r="86" spans="1:13" x14ac:dyDescent="0.25">
      <c r="M86" s="42"/>
    </row>
  </sheetData>
  <sortState ref="A68:M69">
    <sortCondition ref="M68:M69"/>
  </sortState>
  <mergeCells count="3">
    <mergeCell ref="J1:K1"/>
    <mergeCell ref="A1:A2"/>
    <mergeCell ref="B1:B2"/>
  </mergeCells>
  <pageMargins left="0.7" right="0.7" top="0.75" bottom="0.75" header="0.3" footer="0.3"/>
  <pageSetup scale="8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'Values Sheet '!$G$2:$G$99</xm:f>
          </x14:formula1>
          <xm:sqref>A3:A85</xm:sqref>
        </x14:dataValidation>
        <x14:dataValidation type="list" allowBlank="1" showInputMessage="1" showErrorMessage="1">
          <x14:formula1>
            <xm:f>'Values Sheet '!$E$2:$E$11</xm:f>
          </x14:formula1>
          <xm:sqref>B3:B85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Directions</vt:lpstr>
      <vt:lpstr>Data Entry</vt:lpstr>
      <vt:lpstr>Values Sheet </vt:lpstr>
      <vt:lpstr>Do Not Use__Event Sheet</vt:lpstr>
      <vt:lpstr>Year End</vt:lpstr>
      <vt:lpstr>Automatic Year End</vt:lpstr>
      <vt:lpstr>'Automatic Year End'!Print_Area</vt:lpstr>
      <vt:lpstr>'Data Entry'!Print_Area</vt:lpstr>
      <vt:lpstr>'Year End'!Print_Area</vt:lpstr>
      <vt:lpstr>'Data Entry'!Print_Titles</vt:lpstr>
      <vt:lpstr>'Year End'!Print_Titles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Caron</dc:creator>
  <cp:lastModifiedBy>Bill Caron</cp:lastModifiedBy>
  <cp:lastPrinted>2024-06-23T15:13:20Z</cp:lastPrinted>
  <dcterms:created xsi:type="dcterms:W3CDTF">2023-06-25T11:52:32Z</dcterms:created>
  <dcterms:modified xsi:type="dcterms:W3CDTF">2024-06-23T15:13:33Z</dcterms:modified>
</cp:coreProperties>
</file>